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2" yWindow="-12" windowWidth="11520" windowHeight="9708" tabRatio="851"/>
  </bookViews>
  <sheets>
    <sheet name="Arbre généalogique" sheetId="13" r:id="rId1"/>
    <sheet name="Ascendance" sheetId="32" r:id="rId2"/>
    <sheet name="Parents" sheetId="10" r:id="rId3"/>
    <sheet name="Grands_parents_paternels" sheetId="18" r:id="rId4"/>
    <sheet name="Grands_parents_maternels" sheetId="19" r:id="rId5"/>
    <sheet name="Arrière_grands_parents_pater_1" sheetId="24" r:id="rId6"/>
    <sheet name="Arrière_grands_parents_pater_2" sheetId="28" r:id="rId7"/>
    <sheet name="Arrière_grands_parents_mater_1" sheetId="27" r:id="rId8"/>
    <sheet name="Arrière_grands_parents_mater_2" sheetId="30" r:id="rId9"/>
    <sheet name="Gedcom" sheetId="31" r:id="rId10"/>
  </sheets>
  <functionGroups builtInGroupCount="17"/>
  <definedNames>
    <definedName name="Accueil">'Arbre généalogique'!$B$19</definedName>
    <definedName name="ArbreParents">'Arbre généalogique'!$E$19</definedName>
    <definedName name="ArrièreArriereGrandMèreMaternelle1">'Arbre généalogique'!$N$22</definedName>
    <definedName name="ArrièreArrièreGrandMèreMaternelle1">'Arbre généalogique'!$N$22</definedName>
    <definedName name="ArrièreArrièreGrandMèreMaternelle2">'Arbre généalogique'!$N$26</definedName>
    <definedName name="ArrièreArrièreGrandMèreMaternelle3">'Arbre généalogique'!$N$30</definedName>
    <definedName name="ArrièreArrièreGrandMèreMaternelle4">'Arbre généalogique'!$N$34</definedName>
    <definedName name="ArrièreArrièreGrandMèrePaternelle1">'Arbre généalogique'!$N$6</definedName>
    <definedName name="ArrièreArrièreGrandMèrePaternelle2">'Arbre généalogique'!$N$10</definedName>
    <definedName name="ArrièreArrièreGrandMèrePaternelle3">'Arbre généalogique'!$N$14</definedName>
    <definedName name="ArrièreArrièreGrandMèrePaternelle4">'Arbre généalogique'!$N$18</definedName>
    <definedName name="ArrièreArrièreGrandPèreMaternel1">'Arbre généalogique'!$N$20</definedName>
    <definedName name="ArrièreArrièreGrandPèreMaternel2">'Arbre généalogique'!$N$24</definedName>
    <definedName name="ArrièreArrièreGrandPèreMaternel3">'Arbre généalogique'!$N$28</definedName>
    <definedName name="ArrièreArrièreGrandPèreMaternel4">'Arbre généalogique'!$N$32</definedName>
    <definedName name="ArrièreArrièreGrandPèrePaternel1">'Arbre généalogique'!$N$4</definedName>
    <definedName name="ArrièreArrièreGrandPèrePaternel2">'Arbre généalogique'!$N$8</definedName>
    <definedName name="ArrièreArrièreGrandPèrePaternel3">'Arbre généalogique'!$N$12</definedName>
    <definedName name="ArrièreArrièreGrandPèrePaternel4">'Arbre généalogique'!$N$16</definedName>
    <definedName name="ArrièreGrandMèreMaternelle1">'Arbre généalogique'!$K$25</definedName>
    <definedName name="ArrièreGrandMèreMaternelle2">'Arbre généalogique'!$K$33</definedName>
    <definedName name="ArrièreGrandMèrePaternelle1">'Arbre généalogique'!$K$9</definedName>
    <definedName name="ArrièreGrandMèrePaternelle2">'Arbre généalogique'!$K$17</definedName>
    <definedName name="ArrièreGrandPèreMaternel1">'Arbre généalogique'!$K$21</definedName>
    <definedName name="ArrièreGrandPèreMaternel2">'Arbre généalogique'!$K$29</definedName>
    <definedName name="ArrièreGrandPèrePaternel1">'Arbre généalogique'!$K$5</definedName>
    <definedName name="ArrièreGrandPèrePaternel2">'Arbre généalogique'!$K$13</definedName>
    <definedName name="ArrièreGrandsParentsMaternels1">'Arbre généalogique'!$K$23</definedName>
    <definedName name="ArrièreGrandsParentsMaternels2">'Arbre généalogique'!$K$31</definedName>
    <definedName name="ArrièreGrandsParentsPaternels1">'Arbre généalogique'!$K$7</definedName>
    <definedName name="ArrièreGrandsParentsPaternels2">'Arbre généalogique'!$K$15</definedName>
    <definedName name="DécèsArrièreGrandMèreMaternelle1">Arrière_grands_parents_mater_1!$G$15</definedName>
    <definedName name="DécèsArrièreGrandMèreMaternelle2">Arrière_grands_parents_mater_2!$G$15</definedName>
    <definedName name="DécèsArrièreGrandMèrePaternelle1">Arrière_grands_parents_pater_1!$G$15</definedName>
    <definedName name="DécèsArrièreGrandMèrePaternelle2">Arrière_grands_parents_pater_2!$G$15</definedName>
    <definedName name="DécèsArrièreGrandPèreMaternel1">Arrière_grands_parents_mater_1!$C$15</definedName>
    <definedName name="DécèsArrièreGrandPèreMaternel2">Arrière_grands_parents_mater_2!$C$15</definedName>
    <definedName name="DécèsArrièreGrandPèrePaternel1">Arrière_grands_parents_pater_1!$C$15</definedName>
    <definedName name="DécèsArrièreGrandPèrePaternel2">Arrière_grands_parents_pater_2!$C$15</definedName>
    <definedName name="DécèsGrandMèreMaternelle">Grands_parents_maternels!$G$15</definedName>
    <definedName name="DécèsGrandMèrePaternelle">Grands_parents_paternels!$G$15</definedName>
    <definedName name="DécèsGrandPèreMaternel">Grands_parents_maternels!$C$15</definedName>
    <definedName name="DécèsGrandPèrePaternel">Grands_parents_paternels!$C$15</definedName>
    <definedName name="DécèsMère">Parents!$G$15</definedName>
    <definedName name="DécèsPère">Parents!$C$15</definedName>
    <definedName name="Fin">Parents!$I:$M</definedName>
    <definedName name="GrandMèreMaternelle">'Arbre généalogique'!$H$31</definedName>
    <definedName name="GrandMèrePaternelle">'Arbre généalogique'!$H$15</definedName>
    <definedName name="GrandParentsPaternels">'Arbre généalogique'!$H$11</definedName>
    <definedName name="GrandPèreMaternel">'Arbre généalogique'!$H$23</definedName>
    <definedName name="GrandPèrePaternel">'Arbre généalogique'!$H$7</definedName>
    <definedName name="GrandsParentsMaternels">'Arbre généalogique'!$H$27</definedName>
    <definedName name="LieuDécèsArrièreGrandMèreMaternelle1">Arrière_grands_parents_mater_1!$G$16</definedName>
    <definedName name="LieuDécèsArrièreGrandMèreMaternelle2">Arrière_grands_parents_mater_2!$G$16</definedName>
    <definedName name="LieuDécèsArrièreGrandMèrePaternelle1">Arrière_grands_parents_pater_1!$G$16</definedName>
    <definedName name="LieuDécèsArrièreGrandMèrePaternelle2">Arrière_grands_parents_pater_2!$G$16</definedName>
    <definedName name="LieuDécèsArrièreGrandPèreMaternel1">Arrière_grands_parents_mater_1!$C$16</definedName>
    <definedName name="LieuDécèsArrièreGrandPèreMaternel2">Arrière_grands_parents_mater_2!$C$16</definedName>
    <definedName name="LieuDécèsArrièreGrandPèrePaternel1">Arrière_grands_parents_pater_1!$C$16</definedName>
    <definedName name="LieuDécèsArrièreGrandPèrePaternel2">Arrière_grands_parents_pater_2!$C$16</definedName>
    <definedName name="LieuDécèsGrandMèreMaternelle">Grands_parents_maternels!$G$16</definedName>
    <definedName name="LieuDécèsGrandMèrePaternelle">Grands_parents_paternels!$G$16</definedName>
    <definedName name="LieuDécèsGrandPèreMaternel">Grands_parents_maternels!$C$16</definedName>
    <definedName name="LieuDécèsGrandPèrePaternel">Grands_parents_paternels!$C$16</definedName>
    <definedName name="LieuDécèsMère">Parents!$G$16</definedName>
    <definedName name="LieuDécèsPère">Parents!$C$16</definedName>
    <definedName name="LieuMariageArrièreGrandsParentsMaternels1">Arrière_grands_parents_mater_1!$F$19</definedName>
    <definedName name="LieuMariageArrièreGrandsParentsMaternels2">Arrière_grands_parents_mater_2!$F$19</definedName>
    <definedName name="LieuMariageArrièreGrandsParentsPaternels1">Arrière_grands_parents_pater_1!$F$19</definedName>
    <definedName name="LieuMariageArrièreGrandsParentsPaternels2">Arrière_grands_parents_pater_2!$F$19</definedName>
    <definedName name="LieuMariageGrandsParentsMaternels">Grands_parents_maternels!$F$19</definedName>
    <definedName name="LieuMariageGrandsParentsPaternels">Grands_parents_paternels!$F$19</definedName>
    <definedName name="LieuMariageParents">Parents!$F$20</definedName>
    <definedName name="LieuNaissanceArrièreGrandMèreMaternelle1">Arrière_grands_parents_mater_1!$G$13</definedName>
    <definedName name="LieuNaissanceArrièreGrandMèreMaternelle2">Arrière_grands_parents_mater_2!$G$13</definedName>
    <definedName name="LieuNaissanceArrièreGrandMèrePaternelle1">Arrière_grands_parents_pater_1!$G$13</definedName>
    <definedName name="LieuNaissanceArrièreGrandMèrePaternelle2">Arrière_grands_parents_pater_2!$G$13</definedName>
    <definedName name="LieuNaissanceArrièreGrandPèreMaternel1">Arrière_grands_parents_mater_1!$C$13</definedName>
    <definedName name="LieuNaissanceArrièreGrandPèreMaternel2">Arrière_grands_parents_mater_2!$C$13</definedName>
    <definedName name="LieuNaissanceArrièreGrandPèrePaternel1">Arrière_grands_parents_pater_1!$C$13</definedName>
    <definedName name="LieuNaissanceArrièreGrandPèrePaternel2">Arrière_grands_parents_pater_2!$C$13</definedName>
    <definedName name="LieuNaissanceGrandMèreMaternelle">Grands_parents_maternels!$G$13</definedName>
    <definedName name="LieuNaissanceGrandMèrePaternelle">Grands_parents_paternels!$G$13</definedName>
    <definedName name="LieuNaissanceGrandPèreMaternel">Grands_parents_maternels!$C$13</definedName>
    <definedName name="LieuNaissanceGrandPèrePaternel">Grands_parents_paternels!$C$13</definedName>
    <definedName name="LieuNaissanceMère">Parents!$G$13</definedName>
    <definedName name="LieuNaissancePère">Parents!$C$13</definedName>
    <definedName name="MariageArrièreGrandsParentsMaternels1">Arrière_grands_parents_mater_1!$D$19</definedName>
    <definedName name="MariageArrièreGrandsParentsMaternels2">Arrière_grands_parents_mater_2!$D$19</definedName>
    <definedName name="MariageArrièreGrandsParentsPaternels1">Arrière_grands_parents_pater_1!$D$19</definedName>
    <definedName name="MariageArrièreGrandsParentsPaternels2">Arrière_grands_parents_pater_2!$D$19</definedName>
    <definedName name="MariageGrandsParentsMaternels">Grands_parents_maternels!$D$19</definedName>
    <definedName name="MariageGrandsParentsPaternels">Grands_parents_paternels!$D$19</definedName>
    <definedName name="MariageParents">Parents!$D$20</definedName>
    <definedName name="Mère">'Arbre généalogique'!$E$27</definedName>
    <definedName name="MétierArrièreGrandMèreMaternelle1">Arrière_grands_parents_mater_1!$H$17</definedName>
    <definedName name="MétierArrièreGrandMèreMaternelle2">Arrière_grands_parents_mater_2!$H$17</definedName>
    <definedName name="MétierArrièreGrandMèrePaternelle1">Arrière_grands_parents_pater_1!$H$17</definedName>
    <definedName name="MétierArrièreGrandMèrePaternelle2">Arrière_grands_parents_pater_2!$H$17</definedName>
    <definedName name="MétierArrièreGrandPèreMaternel1">Arrière_grands_parents_mater_1!$D$17</definedName>
    <definedName name="MétierArrièreGrandPèreMaternel2">Arrière_grands_parents_mater_2!$D$17</definedName>
    <definedName name="MétierArrièreGrandPèrePaternel1">Arrière_grands_parents_pater_1!$D$17</definedName>
    <definedName name="MétierArrièreGrandPèrePaternel2">Arrière_grands_parents_pater_2!$D$17</definedName>
    <definedName name="MétierGrandMèreMaternelle">Grands_parents_maternels!$H$17</definedName>
    <definedName name="MétierGrandMèrePaternelle">Grands_parents_paternels!$H$17</definedName>
    <definedName name="MétierGrandPèreMaternel">Grands_parents_maternels!$D$17</definedName>
    <definedName name="MétierGrandPèrePaternel">Grands_parents_paternels!$D$17</definedName>
    <definedName name="MétierMère">Parents!$H$17</definedName>
    <definedName name="MétierPère">Parents!$D$17</definedName>
    <definedName name="NaissanceArrièreGrandMèreMaternelle1">Arrière_grands_parents_mater_1!$G$12</definedName>
    <definedName name="NaissanceArrièreGrandMèreMaternelle2">Arrière_grands_parents_mater_2!$G$12</definedName>
    <definedName name="NaissanceArrièreGrandMèrePaternelle1">Arrière_grands_parents_pater_1!$G$12</definedName>
    <definedName name="NaissanceArrièreGrandMèrePaternelle2">Arrière_grands_parents_pater_2!$G$12</definedName>
    <definedName name="NaissanceArrièreGrandPèreMaternel1">Arrière_grands_parents_mater_1!$C$12</definedName>
    <definedName name="NaissanceArrièreGrandPèreMaternel2">Arrière_grands_parents_mater_2!$C$12</definedName>
    <definedName name="NaissanceArrièreGrandPèrePaternel1">Arrière_grands_parents_pater_1!$C$12</definedName>
    <definedName name="NaissanceArrièreGrandPèrePaternel2">Arrière_grands_parents_pater_2!$C$12</definedName>
    <definedName name="NaissanceGrandMèreMaternelle">Grands_parents_maternels!$G$12</definedName>
    <definedName name="NaissanceGrandMèrePaternelle">Grands_parents_paternels!$G$12</definedName>
    <definedName name="NaissanceGrandPèreMaternel">Grands_parents_maternels!$C$12</definedName>
    <definedName name="NaissanceGrandPèrePaternel">Grands_parents_paternels!$C$12</definedName>
    <definedName name="NaissanceMère">Parents!$G$12</definedName>
    <definedName name="NaissancePère">Parents!$C$12</definedName>
    <definedName name="NomArbre">'Arbre généalogique'!$B$2</definedName>
    <definedName name="Père">'Arbre généalogique'!$E$11</definedName>
    <definedName name="Saut">Ascendance!$BE$22</definedName>
    <definedName name="_xlnm.Print_Area" localSheetId="0">'Arbre généalogique'!$B$1:$O$35</definedName>
    <definedName name="_xlnm.Print_Area" localSheetId="1">Ascendance!$B$1:$CQ$22</definedName>
    <definedName name="_xlnm.Print_Area" localSheetId="2">Parents!$B$3:$H$36</definedName>
  </definedNames>
  <calcPr calcId="145621"/>
</workbook>
</file>

<file path=xl/calcChain.xml><?xml version="1.0" encoding="utf-8"?>
<calcChain xmlns="http://schemas.openxmlformats.org/spreadsheetml/2006/main">
  <c r="BP17" i="32" l="1"/>
  <c r="T17" i="32"/>
  <c r="CB12" i="32"/>
  <c r="BD12" i="32"/>
  <c r="AF12" i="32"/>
  <c r="H12" i="32"/>
  <c r="CH7" i="32"/>
  <c r="BV7" i="32"/>
  <c r="BJ7" i="32"/>
  <c r="AX7" i="32"/>
  <c r="AL7" i="32"/>
  <c r="Z7" i="32"/>
  <c r="N7" i="32"/>
  <c r="B7" i="32"/>
  <c r="CN2" i="32"/>
  <c r="CH2" i="32"/>
  <c r="CB2" i="32"/>
  <c r="BV2" i="32"/>
  <c r="BP2" i="32"/>
  <c r="BJ2" i="32"/>
  <c r="BD2" i="32"/>
  <c r="AX2" i="32"/>
  <c r="AR2" i="32"/>
  <c r="AL2" i="32"/>
  <c r="AF2" i="32"/>
  <c r="Z2" i="32"/>
  <c r="T2" i="32"/>
  <c r="N2" i="32"/>
  <c r="H2" i="32"/>
  <c r="B2" i="32"/>
  <c r="F10" i="10" l="1"/>
  <c r="B10" i="10"/>
  <c r="F10" i="27" l="1"/>
  <c r="F10" i="30"/>
  <c r="B10" i="30" l="1"/>
  <c r="B10" i="27"/>
  <c r="F10" i="28"/>
  <c r="B10" i="28"/>
  <c r="F10" i="24"/>
  <c r="B10" i="24"/>
  <c r="F10" i="19"/>
  <c r="B10" i="19"/>
  <c r="F10" i="18"/>
  <c r="B10" i="18"/>
  <c r="C30" i="30" l="1"/>
  <c r="C31" i="30"/>
  <c r="C32" i="30"/>
  <c r="C33" i="30"/>
  <c r="C34" i="30"/>
  <c r="C35" i="30"/>
  <c r="C30" i="27"/>
  <c r="C31" i="27"/>
  <c r="C32" i="27"/>
  <c r="C33" i="27"/>
  <c r="C34" i="27"/>
  <c r="C35" i="27"/>
  <c r="C30" i="28"/>
  <c r="C31" i="28"/>
  <c r="C32" i="28"/>
  <c r="C33" i="28"/>
  <c r="C34" i="28"/>
  <c r="C35" i="28"/>
  <c r="C30" i="24"/>
  <c r="C31" i="24"/>
  <c r="C32" i="24"/>
  <c r="C33" i="24"/>
  <c r="C34" i="24"/>
  <c r="C35" i="24"/>
  <c r="H30" i="27" l="1"/>
  <c r="G30" i="27"/>
  <c r="F30" i="27"/>
  <c r="E30" i="27"/>
  <c r="E30" i="24"/>
  <c r="H30" i="30"/>
  <c r="G30" i="30"/>
  <c r="F30" i="30"/>
  <c r="E30" i="30"/>
  <c r="B1" i="30"/>
  <c r="H30" i="28"/>
  <c r="G30" i="28"/>
  <c r="F30" i="28"/>
  <c r="E30" i="28"/>
  <c r="B1" i="28"/>
  <c r="B1" i="27"/>
  <c r="H30" i="24"/>
  <c r="G30" i="24"/>
  <c r="F30" i="24"/>
  <c r="B1" i="24"/>
  <c r="H30" i="19" l="1"/>
  <c r="H30" i="18"/>
  <c r="F30" i="18" l="1"/>
  <c r="G30" i="19"/>
  <c r="E30" i="19"/>
  <c r="F30" i="19"/>
  <c r="C30" i="19"/>
  <c r="G30" i="18"/>
  <c r="E30" i="18"/>
  <c r="C30" i="18"/>
  <c r="B1" i="19"/>
  <c r="B1" i="18"/>
  <c r="B1" i="10" l="1"/>
  <c r="C29" i="10" l="1"/>
</calcChain>
</file>

<file path=xl/sharedStrings.xml><?xml version="1.0" encoding="utf-8"?>
<sst xmlns="http://schemas.openxmlformats.org/spreadsheetml/2006/main" count="256" uniqueCount="98">
  <si>
    <t>Fils</t>
  </si>
  <si>
    <t>Fille</t>
  </si>
  <si>
    <t>NAISSANCE</t>
  </si>
  <si>
    <t>DÉCÈS</t>
  </si>
  <si>
    <t xml:space="preserve"> Notes</t>
  </si>
  <si>
    <t>Henrik Jensen</t>
  </si>
  <si>
    <t>17 septembre 1970</t>
  </si>
  <si>
    <t>Bernard Dupont</t>
  </si>
  <si>
    <t>Roger Dupont</t>
  </si>
  <si>
    <t>Denise Dupont</t>
  </si>
  <si>
    <t>Marc Dupont</t>
  </si>
  <si>
    <t>Jean-Charles Dupont</t>
  </si>
  <si>
    <t>Erik Jensen</t>
  </si>
  <si>
    <t>11 février 1948</t>
  </si>
  <si>
    <t>13 février 1953</t>
  </si>
  <si>
    <t>23 janvier 1983</t>
  </si>
  <si>
    <t>19 janvier 1987</t>
  </si>
  <si>
    <t>20 avril 1985</t>
  </si>
  <si>
    <t>3 mars 1906</t>
  </si>
  <si>
    <t>11 novembre 1925</t>
  </si>
  <si>
    <t>France</t>
  </si>
  <si>
    <t>Paris</t>
  </si>
  <si>
    <t>Danemark</t>
  </si>
  <si>
    <t>Laure a déménagé avec ses parents à Paris en 1955.</t>
  </si>
  <si>
    <t>24 janvier 2006</t>
  </si>
  <si>
    <t>17 juin 1991</t>
  </si>
  <si>
    <t>4 mars 2005</t>
  </si>
  <si>
    <t>28 mars 1952</t>
  </si>
  <si>
    <t>30 mars 1955</t>
  </si>
  <si>
    <t>20 novembre 1960</t>
  </si>
  <si>
    <t>2 janvier 1957</t>
  </si>
  <si>
    <t>Paris, France</t>
  </si>
  <si>
    <t>Paris, France</t>
  </si>
  <si>
    <t>Lille, France</t>
  </si>
  <si>
    <t>Paris, France</t>
  </si>
  <si>
    <t>13 décembre 1926</t>
  </si>
  <si>
    <t>27 septembre 1932</t>
  </si>
  <si>
    <t>11 octobre 1990</t>
  </si>
  <si>
    <t>23 novembre 1960</t>
  </si>
  <si>
    <t>18 octobre 1956</t>
  </si>
  <si>
    <t>Dupont - Jensen</t>
  </si>
  <si>
    <t>ARBRE GÉNÉALOGIQUE</t>
  </si>
  <si>
    <t>PARENTS DU PÈRE</t>
  </si>
  <si>
    <t>PARENTS DE LA MÈRE</t>
  </si>
  <si>
    <t>NOM</t>
  </si>
  <si>
    <t>LIENS</t>
  </si>
  <si>
    <t>LIEU DE NAISSANCE</t>
  </si>
  <si>
    <t>LIEU DE DÉCÈS</t>
  </si>
  <si>
    <t>ENFANTS</t>
  </si>
  <si>
    <t>Arrière-grand-père paternel 1</t>
  </si>
  <si>
    <t>Arrière-grand-mère paternelle 1</t>
  </si>
  <si>
    <t>Arrière-grand-père paternel 2</t>
  </si>
  <si>
    <t>Arrière-grand-mère paternelle 2</t>
  </si>
  <si>
    <t>Arrière-grand-père maternel 1</t>
  </si>
  <si>
    <t>Arrière-grand-mère maternelle 1</t>
  </si>
  <si>
    <t>Arrière-grand-père maternel 2</t>
  </si>
  <si>
    <t>Arrière-grand-mère maternelle 2</t>
  </si>
  <si>
    <r>
      <t>Arrière-arrière-grand-père paternel</t>
    </r>
    <r>
      <rPr>
        <sz val="16"/>
        <color theme="0"/>
        <rFont val="Calibri"/>
        <family val="2"/>
      </rPr>
      <t> </t>
    </r>
    <r>
      <rPr>
        <sz val="16"/>
        <color theme="0"/>
        <rFont val="Cambria"/>
        <family val="2"/>
        <scheme val="minor"/>
      </rPr>
      <t>1</t>
    </r>
  </si>
  <si>
    <r>
      <t>Arrière-arrière-grand-mère paternelle</t>
    </r>
    <r>
      <rPr>
        <sz val="16"/>
        <color theme="0"/>
        <rFont val="Calibri"/>
        <family val="2"/>
      </rPr>
      <t> </t>
    </r>
    <r>
      <rPr>
        <sz val="16"/>
        <color theme="0"/>
        <rFont val="Cambria"/>
        <family val="2"/>
        <scheme val="minor"/>
      </rPr>
      <t>1</t>
    </r>
  </si>
  <si>
    <t>Arrière-arrière-grand-père paternel 2</t>
  </si>
  <si>
    <t>Arrière-arrière-grand-mère paternelle 2</t>
  </si>
  <si>
    <t>Arrière-arrière-grand-père paternel 3</t>
  </si>
  <si>
    <t>Arrière-arrière-grand-mère paternelle 3</t>
  </si>
  <si>
    <t>Arrière-arrière-grand-père paternel 4</t>
  </si>
  <si>
    <t>Arrière-arrière-grand-mère paternelle 4</t>
  </si>
  <si>
    <t>Arrière-arrière-grand-père maternel 1</t>
  </si>
  <si>
    <t>Arrière-arrière-grand-mère maternelle 1</t>
  </si>
  <si>
    <t>Arrière-arrière-grand-père maternel 2</t>
  </si>
  <si>
    <t>Arrière-arrière-grand-père maternel 3</t>
  </si>
  <si>
    <t>Arrière-arrière-grand-mère maternelle 3</t>
  </si>
  <si>
    <t>Arrière-arrière-grand-père maternel 4</t>
  </si>
  <si>
    <t>Arrière-arrière-grand-mère maternelle 4</t>
  </si>
  <si>
    <t>Aurélie Dupont</t>
  </si>
  <si>
    <t>Jean-François Dupont</t>
  </si>
  <si>
    <t>Laure Goudiard du Mesnil</t>
  </si>
  <si>
    <t>Thomas Søndergaard Jensen</t>
  </si>
  <si>
    <t>Charlotte Louis</t>
  </si>
  <si>
    <t>Christiane,Rønnow Jensen</t>
  </si>
  <si>
    <t>Jules Dupont</t>
  </si>
  <si>
    <t xml:space="preserve"> </t>
  </si>
  <si>
    <t>Arrière-arrière-grand-mère maternelle 2</t>
  </si>
  <si>
    <t>MARIAGE</t>
  </si>
  <si>
    <t>Toulouse</t>
  </si>
  <si>
    <t>avril 1940</t>
  </si>
  <si>
    <t>Lille</t>
  </si>
  <si>
    <t>Domiciliés à Amiens</t>
  </si>
  <si>
    <t>4 juin 1947</t>
  </si>
  <si>
    <t>MÉTIER</t>
  </si>
  <si>
    <t>Restaurateur</t>
  </si>
  <si>
    <t>Secrétaire</t>
  </si>
  <si>
    <t>Médecin</t>
  </si>
  <si>
    <t>Infirmière</t>
  </si>
  <si>
    <t>Juriste</t>
  </si>
  <si>
    <t>Retraité</t>
  </si>
  <si>
    <t>Copenhague, Danemark</t>
  </si>
  <si>
    <t>5 juin 1974</t>
  </si>
  <si>
    <t xml:space="preserve">
</t>
  </si>
  <si>
    <t>Aurélie Dupont
°23 janvier 1983 - Paris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</si>
</sst>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46"/>
      <color theme="1" tint="0.14996795556505021"/>
      <name val="Cambria"/>
      <family val="1"/>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6"/>
      <color theme="0"/>
      <name val="Calibri"/>
      <family val="2"/>
    </font>
    <font>
      <b/>
      <sz val="11"/>
      <color theme="1"/>
      <name val="Cambria"/>
      <family val="1"/>
      <scheme val="minor"/>
    </font>
    <font>
      <b/>
      <sz val="11"/>
      <color theme="3"/>
      <name val="Cambria"/>
      <family val="1"/>
      <scheme val="minor"/>
    </font>
    <font>
      <b/>
      <sz val="11"/>
      <color theme="1"/>
      <name val="Cambria"/>
      <family val="1"/>
      <scheme val="major"/>
    </font>
    <font>
      <sz val="11"/>
      <color theme="3"/>
      <name val="Cambria"/>
      <family val="1"/>
      <scheme val="minor"/>
    </font>
    <font>
      <sz val="8"/>
      <color theme="1"/>
      <name val="Arial Narrow"/>
      <family val="2"/>
    </font>
  </fonts>
  <fills count="12">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tint="0.14999847407452621"/>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CC"/>
        <bgColor indexed="64"/>
      </patternFill>
    </fill>
  </fills>
  <borders count="2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style="thin">
        <color theme="5"/>
      </left>
      <right/>
      <top/>
      <bottom/>
      <diagonal/>
    </border>
    <border>
      <left style="thin">
        <color theme="6"/>
      </left>
      <right/>
      <top/>
      <bottom/>
      <diagonal/>
    </border>
    <border>
      <left style="thin">
        <color theme="1" tint="0.14990691854609822"/>
      </left>
      <right/>
      <top/>
      <bottom/>
      <diagonal/>
    </border>
    <border>
      <left/>
      <right/>
      <top/>
      <bottom style="thin">
        <color theme="1" tint="0.14996795556505021"/>
      </bottom>
      <diagonal/>
    </border>
    <border>
      <left/>
      <right style="thin">
        <color theme="1" tint="0.14990691854609822"/>
      </right>
      <top/>
      <bottom/>
      <diagonal/>
    </border>
    <border>
      <left/>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tint="-0.499984740745262"/>
      </right>
      <top style="thin">
        <color theme="0" tint="-0.499984740745262"/>
      </top>
      <bottom style="thin">
        <color theme="0" tint="-0.4999847407452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Alignment="0" applyProtection="0"/>
    <xf numFmtId="0" fontId="19" fillId="7" borderId="0" applyNumberFormat="0" applyFill="0" applyBorder="0" applyAlignment="0" applyProtection="0"/>
  </cellStyleXfs>
  <cellXfs count="143">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xf numFmtId="0" fontId="0" fillId="7" borderId="12" xfId="0" applyFill="1" applyBorder="1"/>
    <xf numFmtId="0" fontId="19" fillId="0" borderId="0" xfId="0" applyFont="1" applyFill="1" applyBorder="1" applyAlignment="1">
      <alignment vertical="center" wrapText="1"/>
    </xf>
    <xf numFmtId="0" fontId="12" fillId="8" borderId="1" xfId="0" applyFont="1" applyFill="1" applyBorder="1"/>
    <xf numFmtId="0" fontId="0" fillId="8" borderId="2" xfId="0" applyFill="1" applyBorder="1"/>
    <xf numFmtId="0" fontId="0" fillId="8" borderId="3" xfId="0" applyFill="1" applyBorder="1"/>
    <xf numFmtId="0" fontId="1" fillId="8" borderId="4" xfId="0" applyFont="1" applyFill="1" applyBorder="1"/>
    <xf numFmtId="0" fontId="1" fillId="8" borderId="6" xfId="0" applyFont="1" applyFill="1" applyBorder="1"/>
    <xf numFmtId="0" fontId="4" fillId="8" borderId="7" xfId="0" applyFont="1" applyFill="1" applyBorder="1" applyAlignment="1">
      <alignment horizontal="left" indent="2"/>
    </xf>
    <xf numFmtId="0" fontId="1" fillId="8" borderId="8" xfId="0" applyFont="1" applyFill="1" applyBorder="1"/>
    <xf numFmtId="0" fontId="1" fillId="8" borderId="4" xfId="0" applyFont="1" applyFill="1" applyBorder="1" applyAlignment="1">
      <alignment horizontal="left" indent="1"/>
    </xf>
    <xf numFmtId="0" fontId="7" fillId="8" borderId="5" xfId="0" applyFont="1" applyFill="1" applyBorder="1" applyAlignment="1">
      <alignment horizontal="left"/>
    </xf>
    <xf numFmtId="0" fontId="4" fillId="8" borderId="8" xfId="0" applyFont="1" applyFill="1" applyBorder="1" applyAlignment="1">
      <alignment horizontal="left" indent="2"/>
    </xf>
    <xf numFmtId="0" fontId="11" fillId="0" borderId="0" xfId="2" applyFont="1" applyFill="1" applyBorder="1" applyAlignment="1">
      <alignment vertical="center"/>
    </xf>
    <xf numFmtId="0" fontId="0" fillId="0" borderId="0" xfId="0" applyFill="1"/>
    <xf numFmtId="0" fontId="9" fillId="0" borderId="0" xfId="0" applyFont="1" applyFill="1" applyBorder="1" applyAlignment="1">
      <alignment vertical="center"/>
    </xf>
    <xf numFmtId="0" fontId="14" fillId="0" borderId="0" xfId="3" applyFont="1" applyFill="1" applyAlignment="1"/>
    <xf numFmtId="0" fontId="6" fillId="0" borderId="0" xfId="2" applyFont="1" applyFill="1" applyAlignment="1"/>
    <xf numFmtId="0" fontId="13" fillId="0" borderId="13" xfId="3" applyFill="1" applyBorder="1" applyAlignment="1">
      <alignment vertical="top"/>
    </xf>
    <xf numFmtId="0" fontId="1" fillId="0" borderId="13"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6"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5" fillId="0" borderId="0" xfId="3" applyFont="1" applyFill="1" applyAlignment="1"/>
    <xf numFmtId="0" fontId="0" fillId="0" borderId="13"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xf numFmtId="0"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49" fontId="20" fillId="0" borderId="0" xfId="0" quotePrefix="1"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0" fillId="0" borderId="0" xfId="0" applyFont="1" applyFill="1" applyBorder="1" applyAlignment="1">
      <alignment horizontal="center" vertical="center"/>
    </xf>
    <xf numFmtId="0" fontId="1" fillId="0" borderId="0" xfId="0" applyNumberFormat="1" applyFont="1" applyFill="1" applyBorder="1"/>
    <xf numFmtId="0" fontId="22" fillId="0" borderId="0" xfId="0" applyFont="1" applyFill="1" applyBorder="1" applyAlignment="1">
      <alignment horizontal="left" vertical="center"/>
    </xf>
    <xf numFmtId="0" fontId="22" fillId="0" borderId="0" xfId="0" applyFont="1" applyFill="1" applyBorder="1" applyAlignment="1">
      <alignment horizontal="left" vertical="center" indent="1"/>
    </xf>
    <xf numFmtId="0" fontId="22" fillId="0" borderId="0" xfId="0" applyFont="1" applyFill="1" applyBorder="1" applyAlignment="1">
      <alignment horizontal="center" vertical="center"/>
    </xf>
    <xf numFmtId="0" fontId="19" fillId="0" borderId="0" xfId="1" applyFill="1" applyBorder="1" applyAlignment="1">
      <alignment vertical="center" wrapText="1"/>
    </xf>
    <xf numFmtId="0" fontId="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20" fillId="0" borderId="0"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center" vertical="center" wrapText="1"/>
      <protection locked="0"/>
    </xf>
    <xf numFmtId="49" fontId="20" fillId="0" borderId="0" xfId="0" quotePrefix="1"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0" xfId="0" applyFont="1" applyFill="1" applyBorder="1" applyProtection="1">
      <protection locked="0"/>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1" fillId="8" borderId="16" xfId="0" applyFont="1" applyFill="1" applyBorder="1" applyAlignment="1">
      <alignment horizontal="right"/>
    </xf>
    <xf numFmtId="0" fontId="23" fillId="8" borderId="0" xfId="0" applyFont="1" applyFill="1" applyBorder="1" applyAlignment="1">
      <alignment horizontal="left"/>
    </xf>
    <xf numFmtId="0" fontId="1" fillId="0" borderId="2" xfId="0" applyFont="1" applyFill="1" applyBorder="1"/>
    <xf numFmtId="0" fontId="4" fillId="0" borderId="2" xfId="0" applyFont="1" applyFill="1" applyBorder="1" applyAlignment="1">
      <alignment horizontal="left" indent="2"/>
    </xf>
    <xf numFmtId="0" fontId="23" fillId="8" borderId="2" xfId="0" applyFont="1" applyFill="1" applyBorder="1" applyAlignment="1">
      <alignment vertical="center" wrapText="1"/>
    </xf>
    <xf numFmtId="0" fontId="25" fillId="8" borderId="3" xfId="0" applyFont="1" applyFill="1" applyBorder="1" applyAlignment="1">
      <alignment vertical="center" wrapText="1"/>
    </xf>
    <xf numFmtId="0" fontId="24" fillId="8" borderId="17" xfId="0" applyFont="1" applyFill="1" applyBorder="1" applyAlignment="1">
      <alignment horizontal="left" vertical="center"/>
    </xf>
    <xf numFmtId="0" fontId="23" fillId="8" borderId="7" xfId="0" applyFont="1" applyFill="1" applyBorder="1" applyAlignment="1">
      <alignment horizontal="left" vertical="center" wrapText="1"/>
    </xf>
    <xf numFmtId="0" fontId="7" fillId="8" borderId="8" xfId="0" applyFont="1" applyFill="1" applyBorder="1" applyAlignment="1">
      <alignment horizontal="left" vertical="center" wrapText="1" indent="1"/>
    </xf>
    <xf numFmtId="0" fontId="23" fillId="8" borderId="15" xfId="0" applyFont="1" applyFill="1" applyBorder="1" applyAlignment="1">
      <alignment horizontal="left" vertical="center" wrapText="1"/>
    </xf>
    <xf numFmtId="0" fontId="7" fillId="8" borderId="19" xfId="0" applyFont="1" applyFill="1" applyBorder="1" applyAlignment="1">
      <alignment horizontal="left" vertical="center" wrapText="1" indent="1"/>
    </xf>
    <xf numFmtId="0" fontId="26" fillId="0" borderId="0" xfId="0" applyFont="1" applyBorder="1" applyAlignment="1">
      <alignment horizontal="center" vertical="top" wrapText="1"/>
    </xf>
    <xf numFmtId="0" fontId="26" fillId="0" borderId="0" xfId="0" applyFont="1" applyAlignment="1">
      <alignment horizontal="center" vertical="top" wrapText="1"/>
    </xf>
    <xf numFmtId="0" fontId="26" fillId="0" borderId="20" xfId="0" applyFont="1" applyBorder="1" applyAlignment="1">
      <alignment horizontal="center" vertical="top" wrapText="1"/>
    </xf>
    <xf numFmtId="0" fontId="26" fillId="0" borderId="21" xfId="0" applyFont="1" applyBorder="1" applyAlignment="1">
      <alignment horizontal="center" vertical="top" wrapText="1"/>
    </xf>
    <xf numFmtId="0" fontId="26" fillId="0" borderId="22" xfId="0" applyFont="1" applyBorder="1" applyAlignment="1">
      <alignment horizontal="center" vertical="top" wrapText="1"/>
    </xf>
    <xf numFmtId="0" fontId="26" fillId="0" borderId="23" xfId="0" applyFont="1" applyBorder="1" applyAlignment="1">
      <alignment horizontal="center" vertical="top" wrapText="1"/>
    </xf>
    <xf numFmtId="0" fontId="26" fillId="0" borderId="24" xfId="0" applyFont="1" applyBorder="1" applyAlignment="1">
      <alignment horizontal="center" vertical="top" wrapText="1"/>
    </xf>
    <xf numFmtId="0" fontId="26" fillId="0" borderId="25" xfId="0" applyFont="1" applyBorder="1" applyAlignment="1">
      <alignment horizontal="center" vertical="top" wrapText="1"/>
    </xf>
    <xf numFmtId="0" fontId="26" fillId="0" borderId="26" xfId="0" applyFont="1" applyBorder="1" applyAlignment="1">
      <alignment horizontal="center" vertical="top" wrapText="1"/>
    </xf>
    <xf numFmtId="0" fontId="26" fillId="0" borderId="27" xfId="0" applyFont="1" applyBorder="1" applyAlignment="1">
      <alignment horizontal="center" vertical="top" wrapText="1"/>
    </xf>
    <xf numFmtId="0" fontId="26" fillId="0" borderId="0" xfId="0" applyFont="1" applyBorder="1" applyAlignment="1">
      <alignment vertical="top" wrapText="1"/>
    </xf>
    <xf numFmtId="0" fontId="17" fillId="6" borderId="0" xfId="0" applyFont="1" applyFill="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0" xfId="0" applyFont="1" applyFill="1" applyBorder="1" applyAlignment="1">
      <alignment horizontal="center" vertical="center" wrapText="1"/>
    </xf>
    <xf numFmtId="0" fontId="10" fillId="0" borderId="0" xfId="2" applyFill="1" applyBorder="1" applyAlignment="1">
      <alignment vertical="top"/>
    </xf>
    <xf numFmtId="0" fontId="17" fillId="2"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26" fillId="10" borderId="16" xfId="0" applyFont="1" applyFill="1" applyBorder="1" applyAlignment="1">
      <alignment horizontal="center" vertical="top" wrapText="1"/>
    </xf>
    <xf numFmtId="0" fontId="26" fillId="10" borderId="17" xfId="0" applyFont="1" applyFill="1" applyBorder="1" applyAlignment="1">
      <alignment horizontal="center" vertical="top" wrapText="1"/>
    </xf>
    <xf numFmtId="0" fontId="26" fillId="10" borderId="18" xfId="0" applyFont="1" applyFill="1" applyBorder="1" applyAlignment="1">
      <alignment horizontal="center" vertical="top" wrapText="1"/>
    </xf>
    <xf numFmtId="0" fontId="26" fillId="9" borderId="16" xfId="0" applyFont="1" applyFill="1" applyBorder="1" applyAlignment="1">
      <alignment horizontal="center" vertical="top" wrapText="1"/>
    </xf>
    <xf numFmtId="0" fontId="26" fillId="9" borderId="17" xfId="0" applyFont="1" applyFill="1" applyBorder="1" applyAlignment="1">
      <alignment horizontal="center" vertical="top" wrapText="1"/>
    </xf>
    <xf numFmtId="0" fontId="26" fillId="9" borderId="18" xfId="0" applyFont="1" applyFill="1" applyBorder="1" applyAlignment="1">
      <alignment horizontal="center" vertical="top" wrapText="1"/>
    </xf>
    <xf numFmtId="0" fontId="26" fillId="11" borderId="16" xfId="0" applyFont="1" applyFill="1" applyBorder="1" applyAlignment="1">
      <alignment horizontal="center" vertical="top" wrapText="1"/>
    </xf>
    <xf numFmtId="0" fontId="26" fillId="11" borderId="17" xfId="0" applyFont="1" applyFill="1" applyBorder="1" applyAlignment="1">
      <alignment horizontal="center" vertical="top" wrapText="1"/>
    </xf>
    <xf numFmtId="0" fontId="26" fillId="11" borderId="18" xfId="0" applyFont="1" applyFill="1" applyBorder="1" applyAlignment="1">
      <alignment horizontal="center" vertical="top" wrapText="1"/>
    </xf>
    <xf numFmtId="0" fontId="23" fillId="8" borderId="0" xfId="0" applyFont="1" applyFill="1" applyBorder="1" applyAlignment="1">
      <alignment horizontal="left"/>
    </xf>
    <xf numFmtId="0" fontId="23" fillId="8" borderId="5" xfId="0" applyFont="1" applyFill="1" applyBorder="1" applyAlignment="1">
      <alignment horizontal="left"/>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8" fillId="8" borderId="4" xfId="1" applyFont="1" applyFill="1" applyBorder="1" applyAlignment="1">
      <alignment horizontal="left" wrapText="1" indent="1"/>
    </xf>
    <xf numFmtId="0" fontId="8" fillId="8" borderId="0" xfId="1" applyFont="1" applyFill="1" applyBorder="1" applyAlignment="1">
      <alignment horizontal="left" wrapText="1" indent="1"/>
    </xf>
    <xf numFmtId="0" fontId="8" fillId="8" borderId="5" xfId="1" applyFont="1" applyFill="1" applyBorder="1" applyAlignment="1">
      <alignment horizontal="left" wrapText="1" indent="1"/>
    </xf>
    <xf numFmtId="0" fontId="0" fillId="8" borderId="6" xfId="0" applyFont="1" applyFill="1" applyBorder="1" applyAlignment="1">
      <alignment horizontal="left" wrapText="1" indent="1"/>
    </xf>
    <xf numFmtId="0" fontId="0" fillId="8" borderId="7" xfId="0" applyFont="1" applyFill="1" applyBorder="1" applyAlignment="1">
      <alignment horizontal="left" wrapText="1" indent="1"/>
    </xf>
    <xf numFmtId="0" fontId="0" fillId="8" borderId="8" xfId="0" applyFont="1" applyFill="1" applyBorder="1" applyAlignment="1">
      <alignment horizontal="left" wrapText="1" indent="1"/>
    </xf>
    <xf numFmtId="49" fontId="7" fillId="8" borderId="0" xfId="0" applyNumberFormat="1" applyFont="1" applyFill="1" applyBorder="1" applyAlignment="1">
      <alignment horizontal="left" indent="1"/>
    </xf>
    <xf numFmtId="49" fontId="7" fillId="8" borderId="5" xfId="0" applyNumberFormat="1" applyFont="1" applyFill="1" applyBorder="1" applyAlignment="1">
      <alignment horizontal="left" indent="1"/>
    </xf>
    <xf numFmtId="49" fontId="7" fillId="8" borderId="0" xfId="0" applyNumberFormat="1" applyFont="1" applyFill="1" applyBorder="1" applyAlignment="1">
      <alignment horizontal="left" vertical="center" indent="1"/>
    </xf>
    <xf numFmtId="49" fontId="7" fillId="8" borderId="5" xfId="0" applyNumberFormat="1" applyFont="1" applyFill="1" applyBorder="1" applyAlignment="1">
      <alignment horizontal="left" vertical="center" indent="1"/>
    </xf>
    <xf numFmtId="0" fontId="23" fillId="8" borderId="0" xfId="0" applyNumberFormat="1" applyFont="1" applyFill="1" applyBorder="1" applyAlignment="1">
      <alignment horizontal="left"/>
    </xf>
    <xf numFmtId="0" fontId="23" fillId="8" borderId="5" xfId="0" applyNumberFormat="1" applyFont="1" applyFill="1" applyBorder="1" applyAlignment="1">
      <alignment horizontal="left"/>
    </xf>
    <xf numFmtId="0" fontId="7" fillId="8" borderId="7" xfId="0" applyFont="1" applyFill="1" applyBorder="1" applyAlignment="1">
      <alignment horizontal="left" vertical="top" wrapText="1" indent="1"/>
    </xf>
    <xf numFmtId="0" fontId="7" fillId="8" borderId="8" xfId="0" applyFont="1" applyFill="1" applyBorder="1" applyAlignment="1">
      <alignment horizontal="left" vertical="top" wrapText="1" indent="1"/>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7" fillId="8" borderId="0"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49" fontId="1" fillId="8" borderId="17" xfId="0" applyNumberFormat="1" applyFont="1" applyFill="1" applyBorder="1" applyAlignment="1">
      <alignment horizontal="left" vertical="center"/>
    </xf>
    <xf numFmtId="0" fontId="1" fillId="8" borderId="17" xfId="0" applyFont="1" applyFill="1" applyBorder="1" applyAlignment="1">
      <alignment horizontal="left" vertical="center"/>
    </xf>
    <xf numFmtId="0" fontId="1" fillId="8" borderId="18" xfId="0" applyFont="1" applyFill="1" applyBorder="1" applyAlignment="1">
      <alignment horizontal="left" vertical="center"/>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5">
    <cellStyle name="Lien hypertexte" xfId="1" builtinId="8" customBuiltin="1"/>
    <cellStyle name="Lien hypertexte visité" xfId="4" builtinId="9" customBuiltin="1"/>
    <cellStyle name="Normal" xfId="0" builtinId="0" customBuiltin="1"/>
    <cellStyle name="Titre" xfId="2" builtinId="15" customBuiltin="1"/>
    <cellStyle name="Titre 1" xfId="3" builtinId="16" customBuiltin="1"/>
  </cellStyles>
  <dxfs count="52">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border>
        <right/>
      </border>
    </dxf>
    <dxf>
      <font>
        <b val="0"/>
        <i val="0"/>
        <strike val="0"/>
        <color theme="0"/>
      </font>
      <fill>
        <patternFill>
          <bgColor theme="6"/>
        </patternFill>
      </fill>
      <border>
        <vertical/>
      </border>
    </dxf>
    <dxf>
      <font>
        <b val="0"/>
        <i val="0"/>
        <strike val="0"/>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Enfants" pivot="0" count="3">
      <tableStyleElement type="wholeTable" dxfId="51"/>
      <tableStyleElement type="headerRow" dxfId="50"/>
      <tableStyleElement type="firstColumn" dxfId="49"/>
    </tableStyle>
  </tableStyles>
  <colors>
    <mruColors>
      <color rgb="FFDFC3B3"/>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Grands_parents_maternels!A1"/><Relationship Id="rId7" Type="http://schemas.openxmlformats.org/officeDocument/2006/relationships/hyperlink" Target="#Grands_parents_paternels!A1"/><Relationship Id="rId2" Type="http://schemas.openxmlformats.org/officeDocument/2006/relationships/hyperlink" Target="#Parents!A1"/><Relationship Id="rId1" Type="http://schemas.openxmlformats.org/officeDocument/2006/relationships/hyperlink" Target="#Arri&#232;re_grands_parents_pater_1!A1"/><Relationship Id="rId6" Type="http://schemas.openxmlformats.org/officeDocument/2006/relationships/hyperlink" Target="#Arri&#232;re_grands_parents_pater_2!A1"/><Relationship Id="rId5" Type="http://schemas.openxmlformats.org/officeDocument/2006/relationships/hyperlink" Target="#Arri&#232;re_grands_parents_mater_1!A1"/><Relationship Id="rId4" Type="http://schemas.openxmlformats.org/officeDocument/2006/relationships/hyperlink" Target="#Arri&#232;re_grands_parents_mater_2!A1"/></Relationships>
</file>

<file path=xl/drawings/_rels/drawing2.xml.rels><?xml version="1.0" encoding="UTF-8" standalone="yes"?>
<Relationships xmlns="http://schemas.openxmlformats.org/package/2006/relationships"><Relationship Id="rId8" Type="http://schemas.openxmlformats.org/officeDocument/2006/relationships/hyperlink" Target="#Grands_parents_paternels!A1"/><Relationship Id="rId3" Type="http://schemas.openxmlformats.org/officeDocument/2006/relationships/image" Target="../media/image4.jpeg"/><Relationship Id="rId7" Type="http://schemas.openxmlformats.org/officeDocument/2006/relationships/hyperlink" Target="#Grands_parents_maternel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 Id="rId9" Type="http://schemas.openxmlformats.org/officeDocument/2006/relationships/hyperlink" Target="#'Arbre g&#233;n&#233;alogique'!A1"/></Relationships>
</file>

<file path=xl/drawings/_rels/drawing3.xml.rels><?xml version="1.0" encoding="UTF-8" standalone="yes"?>
<Relationships xmlns="http://schemas.openxmlformats.org/package/2006/relationships"><Relationship Id="rId8" Type="http://schemas.openxmlformats.org/officeDocument/2006/relationships/hyperlink" Target="#'Arbre g&#233;n&#233;alogique'!A1"/><Relationship Id="rId3" Type="http://schemas.openxmlformats.org/officeDocument/2006/relationships/image" Target="../media/image9.jpeg"/><Relationship Id="rId7" Type="http://schemas.openxmlformats.org/officeDocument/2006/relationships/hyperlink" Target="#Arri&#232;re_grands_parents_pater_1!A1"/><Relationship Id="rId2" Type="http://schemas.openxmlformats.org/officeDocument/2006/relationships/image" Target="../media/image8.jpeg"/><Relationship Id="rId1" Type="http://schemas.openxmlformats.org/officeDocument/2006/relationships/image" Target="../media/image2.png"/><Relationship Id="rId6" Type="http://schemas.openxmlformats.org/officeDocument/2006/relationships/hyperlink" Target="#Arri&#232;re_grands_parents_pater_2!A1"/><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8" Type="http://schemas.openxmlformats.org/officeDocument/2006/relationships/hyperlink" Target="#Arri&#232;re_grands_parents_mater_1!A1"/><Relationship Id="rId3" Type="http://schemas.openxmlformats.org/officeDocument/2006/relationships/image" Target="../media/image12.jpeg"/><Relationship Id="rId7" Type="http://schemas.openxmlformats.org/officeDocument/2006/relationships/hyperlink" Target="#Arri&#232;re_grands_parents_mater_2!A1"/><Relationship Id="rId2" Type="http://schemas.openxmlformats.org/officeDocument/2006/relationships/image" Target="../media/image2.png"/><Relationship Id="rId1" Type="http://schemas.openxmlformats.org/officeDocument/2006/relationships/hyperlink" Target="#'Arbre g&#233;n&#233;alogique'!A1"/><Relationship Id="rId6" Type="http://schemas.openxmlformats.org/officeDocument/2006/relationships/image" Target="../media/image15.png"/><Relationship Id="rId5" Type="http://schemas.openxmlformats.org/officeDocument/2006/relationships/image" Target="../media/image14.jpeg"/><Relationship Id="rId4" Type="http://schemas.openxmlformats.org/officeDocument/2006/relationships/image" Target="../media/image13.jpeg"/></Relationships>
</file>

<file path=xl/drawings/_rels/drawing5.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1227651</xdr:colOff>
      <xdr:row>5</xdr:row>
      <xdr:rowOff>275208</xdr:rowOff>
    </xdr:from>
    <xdr:to>
      <xdr:col>10</xdr:col>
      <xdr:colOff>2142051</xdr:colOff>
      <xdr:row>7</xdr:row>
      <xdr:rowOff>147812</xdr:rowOff>
    </xdr:to>
    <xdr:sp macro="" textlink="">
      <xdr:nvSpPr>
        <xdr:cNvPr id="16" name="Afficher les détails des grands-parents1" descr="&quot;&quot;">
          <a:hlinkClick xmlns:r="http://schemas.openxmlformats.org/officeDocument/2006/relationships" r:id="rId1" tooltip="Cliquez pour afficher d’autres détails de l’arbre."/>
        </xdr:cNvPr>
        <xdr:cNvSpPr/>
      </xdr:nvSpPr>
      <xdr:spPr>
        <a:xfrm>
          <a:off x="12292526" y="2608833"/>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4</xdr:col>
      <xdr:colOff>1241071</xdr:colOff>
      <xdr:row>17</xdr:row>
      <xdr:rowOff>351496</xdr:rowOff>
    </xdr:from>
    <xdr:to>
      <xdr:col>4</xdr:col>
      <xdr:colOff>2155471</xdr:colOff>
      <xdr:row>19</xdr:row>
      <xdr:rowOff>224099</xdr:rowOff>
    </xdr:to>
    <xdr:sp macro="" textlink="">
      <xdr:nvSpPr>
        <xdr:cNvPr id="18" name="Afficher les détails des parents" descr="&quot;&quot;">
          <a:hlinkClick xmlns:r="http://schemas.openxmlformats.org/officeDocument/2006/relationships" r:id="rId2" tooltip="Cliquez pour afficher d’autres détails de l’arbre."/>
        </xdr:cNvPr>
        <xdr:cNvSpPr/>
      </xdr:nvSpPr>
      <xdr:spPr>
        <a:xfrm>
          <a:off x="5066946" y="8971621"/>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25</xdr:row>
      <xdr:rowOff>350299</xdr:rowOff>
    </xdr:from>
    <xdr:to>
      <xdr:col>7</xdr:col>
      <xdr:colOff>2126306</xdr:colOff>
      <xdr:row>27</xdr:row>
      <xdr:rowOff>222902</xdr:rowOff>
    </xdr:to>
    <xdr:sp macro="" textlink="">
      <xdr:nvSpPr>
        <xdr:cNvPr id="19" name="Afficher les détails des grands-parents2" descr="&quot;&quot;">
          <a:hlinkClick xmlns:r="http://schemas.openxmlformats.org/officeDocument/2006/relationships" r:id="rId3" tooltip="Cliquez pour afficher d’autres détails de l’arbre."/>
        </xdr:cNvPr>
        <xdr:cNvSpPr/>
      </xdr:nvSpPr>
      <xdr:spPr>
        <a:xfrm>
          <a:off x="8657281" y="13161424"/>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29</xdr:row>
      <xdr:rowOff>327241</xdr:rowOff>
    </xdr:from>
    <xdr:to>
      <xdr:col>10</xdr:col>
      <xdr:colOff>2142051</xdr:colOff>
      <xdr:row>31</xdr:row>
      <xdr:rowOff>199844</xdr:rowOff>
    </xdr:to>
    <xdr:sp macro="" textlink="">
      <xdr:nvSpPr>
        <xdr:cNvPr id="20" name="Afficher les détails des grands-parents4" descr="&quot;&quot;">
          <a:hlinkClick xmlns:r="http://schemas.openxmlformats.org/officeDocument/2006/relationships" r:id="rId4" tooltip="Cliquez pour afficher d’autres détails de l’arbre."/>
        </xdr:cNvPr>
        <xdr:cNvSpPr/>
      </xdr:nvSpPr>
      <xdr:spPr>
        <a:xfrm>
          <a:off x="12292526" y="1523386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21</xdr:row>
      <xdr:rowOff>318722</xdr:rowOff>
    </xdr:from>
    <xdr:to>
      <xdr:col>10</xdr:col>
      <xdr:colOff>2142051</xdr:colOff>
      <xdr:row>23</xdr:row>
      <xdr:rowOff>191326</xdr:rowOff>
    </xdr:to>
    <xdr:sp macro="" textlink="">
      <xdr:nvSpPr>
        <xdr:cNvPr id="21" name="Afficher les détails des grands-parents3" descr="&quot;&quot;">
          <a:hlinkClick xmlns:r="http://schemas.openxmlformats.org/officeDocument/2006/relationships" r:id="rId5" tooltip="Cliquez pour afficher d’autres détails de l’arbre."/>
        </xdr:cNvPr>
        <xdr:cNvSpPr/>
      </xdr:nvSpPr>
      <xdr:spPr>
        <a:xfrm>
          <a:off x="12292526" y="11034347"/>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13</xdr:row>
      <xdr:rowOff>311350</xdr:rowOff>
    </xdr:from>
    <xdr:to>
      <xdr:col>10</xdr:col>
      <xdr:colOff>2142051</xdr:colOff>
      <xdr:row>15</xdr:row>
      <xdr:rowOff>183953</xdr:rowOff>
    </xdr:to>
    <xdr:sp macro="" textlink="">
      <xdr:nvSpPr>
        <xdr:cNvPr id="22" name="Afficher les détails des arrière-grands-parents2" descr="&quot;&quot;">
          <a:hlinkClick xmlns:r="http://schemas.openxmlformats.org/officeDocument/2006/relationships" r:id="rId6" tooltip="Cliquez pour afficher d’autres détails de l’arbre."/>
        </xdr:cNvPr>
        <xdr:cNvSpPr/>
      </xdr:nvSpPr>
      <xdr:spPr>
        <a:xfrm>
          <a:off x="12292526" y="6835975"/>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9</xdr:row>
      <xdr:rowOff>312201</xdr:rowOff>
    </xdr:from>
    <xdr:to>
      <xdr:col>7</xdr:col>
      <xdr:colOff>2126306</xdr:colOff>
      <xdr:row>11</xdr:row>
      <xdr:rowOff>184804</xdr:rowOff>
    </xdr:to>
    <xdr:sp macro="" textlink="">
      <xdr:nvSpPr>
        <xdr:cNvPr id="47" name="Afficher les détails des grands-parents1" descr="&quot;&quot;">
          <a:hlinkClick xmlns:r="http://schemas.openxmlformats.org/officeDocument/2006/relationships" r:id="rId7" tooltip="Cliquez pour afficher d’autres détails de l’arbre."/>
        </xdr:cNvPr>
        <xdr:cNvSpPr/>
      </xdr:nvSpPr>
      <xdr:spPr>
        <a:xfrm>
          <a:off x="8657281" y="474132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17</xdr:col>
      <xdr:colOff>350520</xdr:colOff>
      <xdr:row>9</xdr:row>
      <xdr:rowOff>487680</xdr:rowOff>
    </xdr:from>
    <xdr:to>
      <xdr:col>22</xdr:col>
      <xdr:colOff>295721</xdr:colOff>
      <xdr:row>14</xdr:row>
      <xdr:rowOff>2594</xdr:rowOff>
    </xdr:to>
    <xdr:sp macro="" textlink="">
      <xdr:nvSpPr>
        <xdr:cNvPr id="10"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9964400" y="4892040"/>
          <a:ext cx="3374201" cy="2105714"/>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800" b="1">
              <a:solidFill>
                <a:schemeClr val="tx2"/>
              </a:solidFill>
              <a:latin typeface="+mn-lt"/>
            </a:rPr>
            <a:t>Saisie</a:t>
          </a:r>
          <a:r>
            <a:rPr lang="en-US" sz="1800" b="1" baseline="0">
              <a:solidFill>
                <a:schemeClr val="tx2"/>
              </a:solidFill>
              <a:latin typeface="+mn-lt"/>
            </a:rPr>
            <a:t> des ascendants</a:t>
          </a:r>
          <a:endParaRPr lang="en-US" sz="1800" b="1">
            <a:solidFill>
              <a:schemeClr val="tx2"/>
            </a:solidFill>
            <a:latin typeface="+mn-lt"/>
          </a:endParaRPr>
        </a:p>
        <a:p>
          <a:pPr algn="l"/>
          <a:r>
            <a:rPr lang="en-US" sz="1800" b="0">
              <a:solidFill>
                <a:schemeClr val="tx2"/>
              </a:solidFill>
              <a:latin typeface="+mn-lt"/>
            </a:rPr>
            <a:t>Vous commencez par saisir les noms des personnes de votre ascendance avant de compléter les informations dans les feuilles de parentés.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273363</xdr:colOff>
      <xdr:row>29</xdr:row>
      <xdr:rowOff>46576</xdr:rowOff>
    </xdr:from>
    <xdr:to>
      <xdr:col>1</xdr:col>
      <xdr:colOff>1187763</xdr:colOff>
      <xdr:row>29</xdr:row>
      <xdr:rowOff>960976</xdr:rowOff>
    </xdr:to>
    <xdr:pic>
      <xdr:nvPicPr>
        <xdr:cNvPr id="8"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6" y="8892920"/>
          <a:ext cx="914400" cy="914400"/>
        </a:xfrm>
        <a:prstGeom prst="rect">
          <a:avLst/>
        </a:prstGeom>
      </xdr:spPr>
    </xdr:pic>
    <xdr:clientData/>
  </xdr:twoCellAnchor>
  <xdr:twoCellAnchor editAs="oneCell">
    <xdr:from>
      <xdr:col>1</xdr:col>
      <xdr:colOff>273363</xdr:colOff>
      <xdr:row>31</xdr:row>
      <xdr:rowOff>45388</xdr:rowOff>
    </xdr:from>
    <xdr:to>
      <xdr:col>1</xdr:col>
      <xdr:colOff>1187763</xdr:colOff>
      <xdr:row>31</xdr:row>
      <xdr:rowOff>959788</xdr:rowOff>
    </xdr:to>
    <xdr:pic>
      <xdr:nvPicPr>
        <xdr:cNvPr id="12" name="Espace réservé à une photo 3" descr="Pour modifier cette photo, cliquez avec le bouton droit dessus, puis cliquez sur Modifier l’image."/>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10891982"/>
          <a:ext cx="914400" cy="914400"/>
        </a:xfrm>
        <a:prstGeom prst="rect">
          <a:avLst/>
        </a:prstGeom>
      </xdr:spPr>
    </xdr:pic>
    <xdr:clientData/>
  </xdr:twoCellAnchor>
  <xdr:twoCellAnchor>
    <xdr:from>
      <xdr:col>8</xdr:col>
      <xdr:colOff>466990</xdr:colOff>
      <xdr:row>9</xdr:row>
      <xdr:rowOff>359834</xdr:rowOff>
    </xdr:from>
    <xdr:to>
      <xdr:col>13</xdr:col>
      <xdr:colOff>317500</xdr:colOff>
      <xdr:row>14</xdr:row>
      <xdr:rowOff>201083</xdr:rowOff>
    </xdr:to>
    <xdr:sp macro="" textlink="">
      <xdr:nvSpPr>
        <xdr:cNvPr id="6"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1219657" y="3280834"/>
          <a:ext cx="3268926" cy="1365249"/>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1">
              <a:solidFill>
                <a:schemeClr val="tx2"/>
              </a:solidFill>
              <a:latin typeface="+mn-lt"/>
            </a:rPr>
            <a:t>Personnalisez votre arbre ! </a:t>
          </a:r>
        </a:p>
        <a:p>
          <a:pPr algn="l"/>
          <a:r>
            <a:rPr lang="en-US" sz="1100" b="0">
              <a:solidFill>
                <a:schemeClr val="tx2"/>
              </a:solidFill>
              <a:latin typeface="+mn-lt"/>
            </a:rPr>
            <a:t>Remplacez une photo ou un espace réservé par la photo de la personne. </a:t>
          </a:r>
        </a:p>
        <a:p>
          <a:pPr algn="l"/>
          <a:r>
            <a:rPr lang="en-US" sz="1100" b="0">
              <a:solidFill>
                <a:schemeClr val="tx2"/>
              </a:solidFill>
              <a:latin typeface="+mn-lt"/>
            </a:rPr>
            <a:t>Pour ce faire, cliquez avec le bouton droit sur la photo ou l’espace réservé, puis cliquez sur " Remplacer l’image ". </a:t>
          </a:r>
        </a:p>
        <a:p>
          <a:pPr algn="l"/>
          <a:r>
            <a:rPr lang="en-US" sz="1100" b="0">
              <a:solidFill>
                <a:schemeClr val="tx2"/>
              </a:solidFill>
              <a:latin typeface="+mn-lt"/>
            </a:rPr>
            <a:t>Les photos</a:t>
          </a:r>
          <a:r>
            <a:rPr lang="en-US" sz="1100" b="0" baseline="0">
              <a:solidFill>
                <a:schemeClr val="tx2"/>
              </a:solidFill>
              <a:latin typeface="+mn-lt"/>
            </a:rPr>
            <a:t> ne sont pas importées dans le Gedcom.</a:t>
          </a:r>
          <a:endParaRPr lang="en-US" sz="1100" b="0">
            <a:solidFill>
              <a:schemeClr val="tx2"/>
            </a:solidFill>
            <a:latin typeface="+mn-lt"/>
          </a:endParaRPr>
        </a:p>
      </xdr:txBody>
    </xdr:sp>
    <xdr:clientData fPrintsWithSheet="0"/>
  </xdr:twoCellAnchor>
  <xdr:twoCellAnchor editAs="oneCell">
    <xdr:from>
      <xdr:col>1</xdr:col>
      <xdr:colOff>273363</xdr:colOff>
      <xdr:row>30</xdr:row>
      <xdr:rowOff>50355</xdr:rowOff>
    </xdr:from>
    <xdr:to>
      <xdr:col>1</xdr:col>
      <xdr:colOff>1187763</xdr:colOff>
      <xdr:row>30</xdr:row>
      <xdr:rowOff>962017</xdr:rowOff>
    </xdr:to>
    <xdr:pic>
      <xdr:nvPicPr>
        <xdr:cNvPr id="89" name="Photo d’enfant 2" descr="Pour modifier cette photo, cliquez avec le bouton droit dessus, puis cliquez sur Modifier l’ima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63926" y="9896824"/>
          <a:ext cx="914400"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139159</xdr:colOff>
      <xdr:row>10</xdr:row>
      <xdr:rowOff>117361</xdr:rowOff>
    </xdr:from>
    <xdr:to>
      <xdr:col>5</xdr:col>
      <xdr:colOff>1236439</xdr:colOff>
      <xdr:row>14</xdr:row>
      <xdr:rowOff>202609</xdr:rowOff>
    </xdr:to>
    <xdr:pic>
      <xdr:nvPicPr>
        <xdr:cNvPr id="19" name="Photo de la mère" descr="Pour modifier cette photo, cliquez avec le bouton droit dessus, puis cliquez sur Modifier l’image."/>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7565" y="3986892"/>
          <a:ext cx="1097280" cy="1097280"/>
        </a:xfrm>
        <a:prstGeom prst="rect">
          <a:avLst/>
        </a:prstGeom>
      </xdr:spPr>
    </xdr:pic>
    <xdr:clientData/>
  </xdr:twoCellAnchor>
  <xdr:twoCellAnchor editAs="oneCell">
    <xdr:from>
      <xdr:col>1</xdr:col>
      <xdr:colOff>139476</xdr:colOff>
      <xdr:row>10</xdr:row>
      <xdr:rowOff>112259</xdr:rowOff>
    </xdr:from>
    <xdr:to>
      <xdr:col>1</xdr:col>
      <xdr:colOff>1236756</xdr:colOff>
      <xdr:row>14</xdr:row>
      <xdr:rowOff>197507</xdr:rowOff>
    </xdr:to>
    <xdr:pic>
      <xdr:nvPicPr>
        <xdr:cNvPr id="22" name="Photo du père"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30039" y="3981790"/>
          <a:ext cx="1097280" cy="1097280"/>
        </a:xfrm>
        <a:prstGeom prst="rect">
          <a:avLst/>
        </a:prstGeom>
      </xdr:spPr>
    </xdr:pic>
    <xdr:clientData/>
  </xdr:twoCellAnchor>
  <xdr:twoCellAnchor editAs="oneCell">
    <xdr:from>
      <xdr:col>1</xdr:col>
      <xdr:colOff>273363</xdr:colOff>
      <xdr:row>28</xdr:row>
      <xdr:rowOff>48923</xdr:rowOff>
    </xdr:from>
    <xdr:to>
      <xdr:col>1</xdr:col>
      <xdr:colOff>1187763</xdr:colOff>
      <xdr:row>28</xdr:row>
      <xdr:rowOff>960725</xdr:rowOff>
    </xdr:to>
    <xdr:pic>
      <xdr:nvPicPr>
        <xdr:cNvPr id="23" name="Photo d’enfant 1" descr="Pour modifier cette photo, cliquez avec le bouton droit dessus, puis cliquez sur Modifier l’image."/>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926" y="7895142"/>
          <a:ext cx="914400" cy="911802"/>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oupe 8" descr="&quot;&quot;">
          <a:hlinkClick xmlns:r="http://schemas.openxmlformats.org/officeDocument/2006/relationships" r:id="rId7" tooltip="Cliquez pour afficher les parents de la mère."/>
        </xdr:cNvPr>
        <xdr:cNvGrpSpPr/>
      </xdr:nvGrpSpPr>
      <xdr:grpSpPr>
        <a:xfrm>
          <a:off x="6290403" y="2240383"/>
          <a:ext cx="4456605" cy="530551"/>
          <a:chOff x="6294636" y="2234033"/>
          <a:chExt cx="4450256" cy="549601"/>
        </a:xfrm>
      </xdr:grpSpPr>
      <xdr:sp macro="" textlink="GrandPèreMaternel">
        <xdr:nvSpPr>
          <xdr:cNvPr id="34" name="Grand-père" descr="&quot;&quot;"/>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428C36-F562-4E66-95DB-875BBBD3FDA9}" type="TxLink">
              <a:rPr lang="en-US" sz="1400" b="0" i="0" u="none" strike="noStrike">
                <a:solidFill>
                  <a:srgbClr val="FFFFFF"/>
                </a:solidFill>
                <a:latin typeface="+mj-lt"/>
                <a:ea typeface="+mn-ea"/>
                <a:cs typeface="+mn-cs"/>
              </a:rPr>
              <a:pPr marL="0" marR="0" indent="0" algn="ctr">
                <a:spcBef>
                  <a:spcPts val="0"/>
                </a:spcBef>
                <a:spcAft>
                  <a:spcPts val="0"/>
                </a:spcAft>
              </a:pPr>
              <a:t>Thomas Søndergaard Jensen</a:t>
            </a:fld>
            <a:endParaRPr lang="en-US" sz="1400" b="0">
              <a:solidFill>
                <a:schemeClr val="bg1"/>
              </a:solidFill>
              <a:latin typeface="+mj-lt"/>
              <a:ea typeface="+mn-ea"/>
              <a:cs typeface="+mn-cs"/>
            </a:endParaRPr>
          </a:p>
        </xdr:txBody>
      </xdr:sp>
      <xdr:sp macro="" textlink="GrandMèreMaternelle">
        <xdr:nvSpPr>
          <xdr:cNvPr id="35" name="Grand-mère" descr="&quot;&quot;"/>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5997B3F-3503-4BE9-A253-00CE046A089B}" type="TxLink">
              <a:rPr lang="en-US" sz="1400" b="0" i="0" u="none" strike="noStrike">
                <a:solidFill>
                  <a:srgbClr val="FFFFFF"/>
                </a:solidFill>
                <a:latin typeface="+mj-lt"/>
                <a:ea typeface="+mn-ea"/>
                <a:cs typeface="+mn-cs"/>
              </a:rPr>
              <a:pPr marL="0" marR="0" indent="0" algn="ctr">
                <a:spcBef>
                  <a:spcPts val="0"/>
                </a:spcBef>
                <a:spcAft>
                  <a:spcPts val="0"/>
                </a:spcAft>
              </a:pPr>
              <a:t>Charlotte Louis</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oupe 23" descr="&quot;&quot;"/>
        <xdr:cNvGrpSpPr/>
      </xdr:nvGrpSpPr>
      <xdr:grpSpPr>
        <a:xfrm>
          <a:off x="6282875" y="2824483"/>
          <a:ext cx="4473355" cy="83694"/>
          <a:chOff x="711590" y="2824479"/>
          <a:chExt cx="4469720" cy="223406"/>
        </a:xfrm>
      </xdr:grpSpPr>
      <xdr:cxnSp macro="">
        <xdr:nvCxnSpPr>
          <xdr:cNvPr id="2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oupe 6" descr="&quot;&quot;">
          <a:hlinkClick xmlns:r="http://schemas.openxmlformats.org/officeDocument/2006/relationships" r:id="rId8" tooltip="Cliquez pour afficher les parents du père."/>
        </xdr:cNvPr>
        <xdr:cNvGrpSpPr/>
      </xdr:nvGrpSpPr>
      <xdr:grpSpPr>
        <a:xfrm>
          <a:off x="711378" y="2240385"/>
          <a:ext cx="4457278" cy="530551"/>
          <a:chOff x="715611" y="2234035"/>
          <a:chExt cx="4450929" cy="549601"/>
        </a:xfrm>
      </xdr:grpSpPr>
      <xdr:sp macro="" textlink="GrandPèrePaternel">
        <xdr:nvSpPr>
          <xdr:cNvPr id="29" name="Grand-père" descr="&quot;&quot;"/>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381CB87-2DB0-4216-8CCA-A13D78A28814}" type="TxLink">
              <a:rPr lang="en-US" sz="1400" b="0" i="0" u="none" strike="noStrike">
                <a:solidFill>
                  <a:srgbClr val="FFFFFF"/>
                </a:solidFill>
                <a:latin typeface="Cambria"/>
                <a:ea typeface="+mn-ea"/>
                <a:cs typeface="+mn-cs"/>
              </a:rPr>
              <a:pPr marL="0" marR="0" indent="0" algn="ctr">
                <a:spcBef>
                  <a:spcPts val="0"/>
                </a:spcBef>
                <a:spcAft>
                  <a:spcPts val="0"/>
                </a:spcAft>
              </a:pPr>
              <a:t>Jean-François Dupont</a:t>
            </a:fld>
            <a:endParaRPr lang="en-US" sz="1400" b="0">
              <a:solidFill>
                <a:schemeClr val="bg1"/>
              </a:solidFill>
              <a:latin typeface="+mj-lt"/>
              <a:ea typeface="+mn-ea"/>
              <a:cs typeface="+mn-cs"/>
            </a:endParaRPr>
          </a:p>
        </xdr:txBody>
      </xdr:sp>
      <xdr:sp macro="" textlink="GrandMèrePaternelle">
        <xdr:nvSpPr>
          <xdr:cNvPr id="30" name="Grand-mère" descr="&quot;&quot;"/>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B25C8C2-21E5-4015-90E4-AA218C283869}" type="TxLink">
              <a:rPr lang="en-US" sz="1400" b="0" i="0" u="none" strike="noStrike">
                <a:solidFill>
                  <a:srgbClr val="FFFFFF"/>
                </a:solidFill>
                <a:latin typeface="Cambria"/>
                <a:ea typeface="+mn-ea"/>
                <a:cs typeface="+mn-cs"/>
              </a:rPr>
              <a:pPr marL="0" marR="0" indent="0" algn="ctr">
                <a:spcBef>
                  <a:spcPts val="0"/>
                </a:spcBef>
                <a:spcAft>
                  <a:spcPts val="0"/>
                </a:spcAft>
              </a:pPr>
              <a:t>Laure Goudiard du Mesnil</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106685</xdr:rowOff>
    </xdr:from>
    <xdr:to>
      <xdr:col>4</xdr:col>
      <xdr:colOff>3561</xdr:colOff>
      <xdr:row>8</xdr:row>
      <xdr:rowOff>190379</xdr:rowOff>
    </xdr:to>
    <xdr:grpSp>
      <xdr:nvGrpSpPr>
        <xdr:cNvPr id="31" name="Groupe 30" descr="&quot;&quot;"/>
        <xdr:cNvGrpSpPr/>
      </xdr:nvGrpSpPr>
      <xdr:grpSpPr>
        <a:xfrm>
          <a:off x="703849" y="2824485"/>
          <a:ext cx="4472845" cy="83694"/>
          <a:chOff x="711590" y="2824479"/>
          <a:chExt cx="4469720" cy="223406"/>
        </a:xfrm>
      </xdr:grpSpPr>
      <xdr:cxnSp macro="">
        <xdr:nvCxnSpPr>
          <xdr:cNvPr id="32"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650113</xdr:colOff>
      <xdr:row>0</xdr:row>
      <xdr:rowOff>158750</xdr:rowOff>
    </xdr:from>
    <xdr:to>
      <xdr:col>8</xdr:col>
      <xdr:colOff>232832</xdr:colOff>
      <xdr:row>1</xdr:row>
      <xdr:rowOff>389534</xdr:rowOff>
    </xdr:to>
    <xdr:sp macro="" textlink="">
      <xdr:nvSpPr>
        <xdr:cNvPr id="40" name="Précédent" descr="Cliquez pour retourner à l’arbre">
          <a:hlinkClick xmlns:r="http://schemas.openxmlformats.org/officeDocument/2006/relationships" r:id="rId9" tooltip="Cliquez pour retourner à l’arbre"/>
        </xdr:cNvPr>
        <xdr:cNvSpPr/>
      </xdr:nvSpPr>
      <xdr:spPr>
        <a:xfrm>
          <a:off x="9910530" y="158750"/>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twoCellAnchor>
    <xdr:from>
      <xdr:col>8</xdr:col>
      <xdr:colOff>412749</xdr:colOff>
      <xdr:row>21</xdr:row>
      <xdr:rowOff>264584</xdr:rowOff>
    </xdr:from>
    <xdr:to>
      <xdr:col>13</xdr:col>
      <xdr:colOff>306917</xdr:colOff>
      <xdr:row>26</xdr:row>
      <xdr:rowOff>169333</xdr:rowOff>
    </xdr:to>
    <xdr:sp macro="" textlink="">
      <xdr:nvSpPr>
        <xdr:cNvPr id="27"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1165416" y="6000751"/>
          <a:ext cx="3312584" cy="1037165"/>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1">
              <a:solidFill>
                <a:schemeClr val="tx2"/>
              </a:solidFill>
              <a:latin typeface="+mn-lt"/>
            </a:rPr>
            <a:t>Gestion des notes</a:t>
          </a:r>
        </a:p>
        <a:p>
          <a:pPr algn="l"/>
          <a:r>
            <a:rPr lang="en-US" sz="1100" b="0">
              <a:solidFill>
                <a:schemeClr val="tx2"/>
              </a:solidFill>
              <a:latin typeface="+mn-lt"/>
            </a:rPr>
            <a:t>Pour supprimer cette note, cliquez dessus pour la sélectionner, puis appuyez sur " Suppr ".</a:t>
          </a:r>
        </a:p>
        <a:p>
          <a:pPr algn="l"/>
          <a:endParaRPr lang="en-US" sz="1100" b="0">
            <a:solidFill>
              <a:schemeClr val="tx2"/>
            </a:solidFill>
            <a:latin typeface="+mn-lt"/>
          </a:endParaRPr>
        </a:p>
        <a:p>
          <a:pPr algn="l"/>
          <a:r>
            <a:rPr lang="en-US" sz="1100" b="0">
              <a:solidFill>
                <a:schemeClr val="tx2"/>
              </a:solidFill>
              <a:latin typeface="+mn-lt"/>
            </a:rPr>
            <a:t>Les notes ne seront pas exportées.</a:t>
          </a:r>
        </a:p>
      </xdr:txBody>
    </xdr:sp>
    <xdr:clientData fPrintsWithSheet="0"/>
  </xdr:twoCellAnchor>
  <xdr:twoCellAnchor>
    <xdr:from>
      <xdr:col>8</xdr:col>
      <xdr:colOff>455083</xdr:colOff>
      <xdr:row>27</xdr:row>
      <xdr:rowOff>264583</xdr:rowOff>
    </xdr:from>
    <xdr:to>
      <xdr:col>13</xdr:col>
      <xdr:colOff>328084</xdr:colOff>
      <xdr:row>29</xdr:row>
      <xdr:rowOff>613832</xdr:rowOff>
    </xdr:to>
    <xdr:sp macro="" textlink="">
      <xdr:nvSpPr>
        <xdr:cNvPr id="28"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1207750" y="7355416"/>
          <a:ext cx="3291417" cy="1693333"/>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1">
              <a:solidFill>
                <a:schemeClr val="tx2"/>
              </a:solidFill>
              <a:latin typeface="+mn-lt"/>
            </a:rPr>
            <a:t>Saisie des frères et soeurs</a:t>
          </a:r>
        </a:p>
        <a:p>
          <a:pPr algn="l"/>
          <a:r>
            <a:rPr lang="en-US" sz="1100" b="0">
              <a:solidFill>
                <a:schemeClr val="tx2"/>
              </a:solidFill>
              <a:latin typeface="+mn-lt"/>
            </a:rPr>
            <a:t>La saisie</a:t>
          </a:r>
          <a:r>
            <a:rPr lang="en-US" sz="1100" b="0" baseline="0">
              <a:solidFill>
                <a:schemeClr val="tx2"/>
              </a:solidFill>
              <a:latin typeface="+mn-lt"/>
            </a:rPr>
            <a:t> des ascendants doit être faite sur le premier onglet. Seuls les frères et soeurs sont saisies sur les autres onglets à partir de la deuxième ligne</a:t>
          </a:r>
          <a:r>
            <a:rPr lang="en-US" sz="1100" b="0">
              <a:solidFill>
                <a:schemeClr val="tx2"/>
              </a:solidFill>
              <a:latin typeface="+mn-lt"/>
            </a:rPr>
            <a:t>.</a:t>
          </a:r>
        </a:p>
        <a:p>
          <a:pPr algn="l"/>
          <a:endParaRPr lang="en-US" sz="1100" b="0">
            <a:solidFill>
              <a:schemeClr val="tx2"/>
            </a:solidFill>
            <a:latin typeface="+mn-lt"/>
          </a:endParaRPr>
        </a:p>
        <a:p>
          <a:pPr algn="l"/>
          <a:r>
            <a:rPr lang="en-US" sz="1100" b="0">
              <a:solidFill>
                <a:schemeClr val="dk1"/>
              </a:solidFill>
              <a:effectLst/>
              <a:latin typeface="+mn-lt"/>
              <a:ea typeface="+mn-ea"/>
              <a:cs typeface="+mn-cs"/>
            </a:rPr>
            <a:t>Séparer</a:t>
          </a:r>
          <a:r>
            <a:rPr lang="en-US" sz="1100" b="0" baseline="0">
              <a:solidFill>
                <a:schemeClr val="dk1"/>
              </a:solidFill>
              <a:effectLst/>
              <a:latin typeface="+mn-lt"/>
              <a:ea typeface="+mn-ea"/>
              <a:cs typeface="+mn-cs"/>
            </a:rPr>
            <a:t> les prénoms avec une virgule sans esapce.</a:t>
          </a:r>
          <a:endParaRPr lang="fr-FR">
            <a:effectLst/>
          </a:endParaRPr>
        </a:p>
        <a:p>
          <a:pPr algn="l"/>
          <a:r>
            <a:rPr lang="en-US" sz="1100" b="0">
              <a:solidFill>
                <a:schemeClr val="dk1"/>
              </a:solidFill>
              <a:effectLst/>
              <a:latin typeface="+mn-lt"/>
              <a:ea typeface="+mn-ea"/>
              <a:cs typeface="+mn-cs"/>
            </a:rPr>
            <a:t>Saisir " Fils " ou " Fille " pour déterminer le sexe.</a:t>
          </a:r>
          <a:endParaRPr lang="fr-FR">
            <a:effectLst/>
          </a:endParaRPr>
        </a:p>
        <a:p>
          <a:pPr algn="l"/>
          <a:endParaRPr lang="en-US" sz="1100" b="0">
            <a:solidFill>
              <a:schemeClr val="tx2"/>
            </a:solidFill>
            <a:latin typeface="+mn-lt"/>
          </a:endParaRPr>
        </a:p>
      </xdr:txBody>
    </xdr:sp>
    <xdr:clientData fPrintsWithSheet="0"/>
  </xdr:twoCellAnchor>
  <xdr:twoCellAnchor>
    <xdr:from>
      <xdr:col>8</xdr:col>
      <xdr:colOff>455083</xdr:colOff>
      <xdr:row>15</xdr:row>
      <xdr:rowOff>116417</xdr:rowOff>
    </xdr:from>
    <xdr:to>
      <xdr:col>13</xdr:col>
      <xdr:colOff>328084</xdr:colOff>
      <xdr:row>19</xdr:row>
      <xdr:rowOff>126999</xdr:rowOff>
    </xdr:to>
    <xdr:sp macro="" textlink="">
      <xdr:nvSpPr>
        <xdr:cNvPr id="37"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1207750" y="4815417"/>
          <a:ext cx="3291417" cy="698499"/>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1">
              <a:solidFill>
                <a:schemeClr val="tx2"/>
              </a:solidFill>
              <a:latin typeface="+mn-lt"/>
            </a:rPr>
            <a:t>Gestion des dates </a:t>
          </a:r>
        </a:p>
        <a:p>
          <a:pPr algn="l"/>
          <a:r>
            <a:rPr lang="en-US" sz="1100" b="0">
              <a:solidFill>
                <a:schemeClr val="tx2"/>
              </a:solidFill>
              <a:latin typeface="+mn-lt"/>
            </a:rPr>
            <a:t>Les dates doivent sous la forme longue : jour mois année ou année seule.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267147</xdr:colOff>
      <xdr:row>30</xdr:row>
      <xdr:rowOff>48958</xdr:rowOff>
    </xdr:from>
    <xdr:to>
      <xdr:col>1</xdr:col>
      <xdr:colOff>1181547</xdr:colOff>
      <xdr:row>30</xdr:row>
      <xdr:rowOff>963358</xdr:rowOff>
    </xdr:to>
    <xdr:pic>
      <xdr:nvPicPr>
        <xdr:cNvPr id="4"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8883396"/>
          <a:ext cx="914400" cy="914400"/>
        </a:xfrm>
        <a:prstGeom prst="rect">
          <a:avLst/>
        </a:prstGeom>
      </xdr:spPr>
    </xdr:pic>
    <xdr:clientData/>
  </xdr:twoCellAnchor>
  <xdr:twoCellAnchor editAs="oneCell">
    <xdr:from>
      <xdr:col>1</xdr:col>
      <xdr:colOff>267147</xdr:colOff>
      <xdr:row>32</xdr:row>
      <xdr:rowOff>57881</xdr:rowOff>
    </xdr:from>
    <xdr:to>
      <xdr:col>1</xdr:col>
      <xdr:colOff>1181547</xdr:colOff>
      <xdr:row>32</xdr:row>
      <xdr:rowOff>972281</xdr:rowOff>
    </xdr:to>
    <xdr:pic>
      <xdr:nvPicPr>
        <xdr:cNvPr id="5" name="Espace réservé à une photo 3"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10892569"/>
          <a:ext cx="914400" cy="914400"/>
        </a:xfrm>
        <a:prstGeom prst="rect">
          <a:avLst/>
        </a:prstGeom>
      </xdr:spPr>
    </xdr:pic>
    <xdr:clientData/>
  </xdr:twoCellAnchor>
  <xdr:twoCellAnchor editAs="oneCell">
    <xdr:from>
      <xdr:col>1</xdr:col>
      <xdr:colOff>142876</xdr:colOff>
      <xdr:row>10</xdr:row>
      <xdr:rowOff>123161</xdr:rowOff>
    </xdr:from>
    <xdr:to>
      <xdr:col>1</xdr:col>
      <xdr:colOff>1240156</xdr:colOff>
      <xdr:row>14</xdr:row>
      <xdr:rowOff>208410</xdr:rowOff>
    </xdr:to>
    <xdr:pic>
      <xdr:nvPicPr>
        <xdr:cNvPr id="84"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439" y="3992692"/>
          <a:ext cx="1097280" cy="1097280"/>
        </a:xfrm>
        <a:prstGeom prst="rect">
          <a:avLst/>
        </a:prstGeom>
      </xdr:spPr>
    </xdr:pic>
    <xdr:clientData/>
  </xdr:twoCellAnchor>
  <xdr:twoCellAnchor editAs="oneCell">
    <xdr:from>
      <xdr:col>5</xdr:col>
      <xdr:colOff>154780</xdr:colOff>
      <xdr:row>10</xdr:row>
      <xdr:rowOff>123161</xdr:rowOff>
    </xdr:from>
    <xdr:to>
      <xdr:col>5</xdr:col>
      <xdr:colOff>1252060</xdr:colOff>
      <xdr:row>14</xdr:row>
      <xdr:rowOff>208410</xdr:rowOff>
    </xdr:to>
    <xdr:pic>
      <xdr:nvPicPr>
        <xdr:cNvPr id="87" name="Photo de la mère" descr="Pour modifier cette photo, cliquez avec le bouton droit dessus, puis cliquez sur Modifier l’imag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3186" y="3992692"/>
          <a:ext cx="1097280" cy="1097280"/>
        </a:xfrm>
        <a:prstGeom prst="rect">
          <a:avLst/>
        </a:prstGeom>
      </xdr:spPr>
    </xdr:pic>
    <xdr:clientData/>
  </xdr:twoCellAnchor>
  <xdr:twoCellAnchor editAs="oneCell">
    <xdr:from>
      <xdr:col>1</xdr:col>
      <xdr:colOff>268421</xdr:colOff>
      <xdr:row>31</xdr:row>
      <xdr:rowOff>47624</xdr:rowOff>
    </xdr:from>
    <xdr:to>
      <xdr:col>1</xdr:col>
      <xdr:colOff>1180273</xdr:colOff>
      <xdr:row>31</xdr:row>
      <xdr:rowOff>962024</xdr:rowOff>
    </xdr:to>
    <xdr:pic>
      <xdr:nvPicPr>
        <xdr:cNvPr id="88" name="Photo d’enfant 2" descr="Pour modifier cette photo, cliquez avec le bouton droit dessus, puis cliquez sur Modifier l’image."/>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72754" y="10080624"/>
          <a:ext cx="911852" cy="914400"/>
        </a:xfrm>
        <a:prstGeom prst="rect">
          <a:avLst/>
        </a:prstGeom>
      </xdr:spPr>
    </xdr:pic>
    <xdr:clientData/>
  </xdr:twoCellAnchor>
  <xdr:twoCellAnchor editAs="oneCell">
    <xdr:from>
      <xdr:col>1</xdr:col>
      <xdr:colOff>267147</xdr:colOff>
      <xdr:row>29</xdr:row>
      <xdr:rowOff>47625</xdr:rowOff>
    </xdr:from>
    <xdr:to>
      <xdr:col>1</xdr:col>
      <xdr:colOff>1181547</xdr:colOff>
      <xdr:row>29</xdr:row>
      <xdr:rowOff>962025</xdr:rowOff>
    </xdr:to>
    <xdr:pic>
      <xdr:nvPicPr>
        <xdr:cNvPr id="89" name="Photo d’enfant 1"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1480" y="8069792"/>
          <a:ext cx="914400" cy="914400"/>
        </a:xfrm>
        <a:prstGeom prst="rect">
          <a:avLst/>
        </a:prstGeom>
      </xdr:spPr>
    </xdr:pic>
    <xdr:clientData/>
  </xdr:twoCellAnchor>
  <xdr:twoCellAnchor>
    <xdr:from>
      <xdr:col>5</xdr:col>
      <xdr:colOff>8136</xdr:colOff>
      <xdr:row>5</xdr:row>
      <xdr:rowOff>108106</xdr:rowOff>
    </xdr:from>
    <xdr:to>
      <xdr:col>7</xdr:col>
      <xdr:colOff>1484475</xdr:colOff>
      <xdr:row>8</xdr:row>
      <xdr:rowOff>54457</xdr:rowOff>
    </xdr:to>
    <xdr:grpSp>
      <xdr:nvGrpSpPr>
        <xdr:cNvPr id="3" name="Groupe 2" descr="&quot;&quot;">
          <a:hlinkClick xmlns:r="http://schemas.openxmlformats.org/officeDocument/2006/relationships" r:id="rId6" tooltip="Cliquez pour afficher les parents de la mère."/>
        </xdr:cNvPr>
        <xdr:cNvGrpSpPr/>
      </xdr:nvGrpSpPr>
      <xdr:grpSpPr>
        <a:xfrm>
          <a:off x="6474553" y="2245939"/>
          <a:ext cx="4450255" cy="549601"/>
          <a:chOff x="6294636" y="2245939"/>
          <a:chExt cx="4450256" cy="549601"/>
        </a:xfrm>
      </xdr:grpSpPr>
      <xdr:sp macro="" textlink="ArrièreGrandPèrePaternel2">
        <xdr:nvSpPr>
          <xdr:cNvPr id="72" name="Grand-père" descr="&quot;&quot;"/>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paternel 2</a:t>
            </a:fld>
            <a:endParaRPr lang="en-US" sz="1200" b="0">
              <a:solidFill>
                <a:schemeClr val="bg1"/>
              </a:solidFill>
              <a:latin typeface="+mj-lt"/>
              <a:ea typeface="+mn-ea"/>
              <a:cs typeface="+mn-cs"/>
            </a:endParaRPr>
          </a:p>
        </xdr:txBody>
      </xdr:sp>
      <xdr:sp macro="" textlink="ArrièreGrandMèrePaternelle2">
        <xdr:nvSpPr>
          <xdr:cNvPr id="73" name="Grand-mère" descr="&quot;&quot;"/>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paternelle 2</a:t>
            </a:fld>
            <a:endParaRPr lang="en-US" sz="1100" b="0">
              <a:solidFill>
                <a:schemeClr val="bg1"/>
              </a:solidFill>
              <a:latin typeface="+mj-lt"/>
              <a:ea typeface="+mn-ea"/>
              <a:cs typeface="+mn-cs"/>
            </a:endParaRPr>
          </a:p>
        </xdr:txBody>
      </xdr:sp>
    </xdr:grpSp>
    <xdr:clientData/>
  </xdr:twoCellAnchor>
  <xdr:twoCellAnchor>
    <xdr:from>
      <xdr:col>5</xdr:col>
      <xdr:colOff>608</xdr:colOff>
      <xdr:row>8</xdr:row>
      <xdr:rowOff>108006</xdr:rowOff>
    </xdr:from>
    <xdr:to>
      <xdr:col>8</xdr:col>
      <xdr:colOff>3563</xdr:colOff>
      <xdr:row>9</xdr:row>
      <xdr:rowOff>1200</xdr:rowOff>
    </xdr:to>
    <xdr:grpSp>
      <xdr:nvGrpSpPr>
        <xdr:cNvPr id="74" name="Groupe 73" descr="&quot;&quot;"/>
        <xdr:cNvGrpSpPr/>
      </xdr:nvGrpSpPr>
      <xdr:grpSpPr>
        <a:xfrm>
          <a:off x="6467025" y="2849089"/>
          <a:ext cx="4469121" cy="83694"/>
          <a:chOff x="711590" y="2824479"/>
          <a:chExt cx="4469720" cy="223406"/>
        </a:xfrm>
      </xdr:grpSpPr>
      <xdr:cxnSp macro="">
        <xdr:nvCxnSpPr>
          <xdr:cNvPr id="76"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a:hlinkClick xmlns:r="http://schemas.openxmlformats.org/officeDocument/2006/relationships" r:id="rId7" tooltip="Cliquez pour afficher les parents du père."/>
        </xdr:cNvPr>
        <xdr:cNvGrpSpPr/>
      </xdr:nvGrpSpPr>
      <xdr:grpSpPr>
        <a:xfrm>
          <a:off x="715611" y="2245941"/>
          <a:ext cx="4450929" cy="549601"/>
          <a:chOff x="715611" y="2245941"/>
          <a:chExt cx="4450929" cy="549601"/>
        </a:xfrm>
      </xdr:grpSpPr>
      <xdr:sp macro="" textlink="ArrièreGrandPèrePaternel1">
        <xdr:nvSpPr>
          <xdr:cNvPr id="79" name="Grand-père" descr="&quot;&quot;"/>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paternel 1</a:t>
            </a:fld>
            <a:endParaRPr lang="en-US" sz="1400" b="0">
              <a:solidFill>
                <a:schemeClr val="bg1"/>
              </a:solidFill>
              <a:latin typeface="+mj-lt"/>
              <a:ea typeface="+mn-ea"/>
              <a:cs typeface="+mn-cs"/>
            </a:endParaRPr>
          </a:p>
        </xdr:txBody>
      </xdr:sp>
      <xdr:sp macro="" textlink="ArrièreGrandMèrePaternelle1">
        <xdr:nvSpPr>
          <xdr:cNvPr id="80" name="Grand-mère" descr="&quot;&quot;"/>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paternelle 1</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81" name="Groupe 80" descr="&quot;&quot;"/>
        <xdr:cNvGrpSpPr/>
      </xdr:nvGrpSpPr>
      <xdr:grpSpPr>
        <a:xfrm>
          <a:off x="708082" y="2849091"/>
          <a:ext cx="4470729" cy="83694"/>
          <a:chOff x="711590" y="2824479"/>
          <a:chExt cx="4469720" cy="223406"/>
        </a:xfrm>
      </xdr:grpSpPr>
      <xdr:cxnSp macro="">
        <xdr:nvCxnSpPr>
          <xdr:cNvPr id="83"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381000</xdr:colOff>
      <xdr:row>0</xdr:row>
      <xdr:rowOff>232833</xdr:rowOff>
    </xdr:from>
    <xdr:to>
      <xdr:col>7</xdr:col>
      <xdr:colOff>1455969</xdr:colOff>
      <xdr:row>1</xdr:row>
      <xdr:rowOff>453034</xdr:rowOff>
    </xdr:to>
    <xdr:sp macro="" textlink="">
      <xdr:nvSpPr>
        <xdr:cNvPr id="21" name="Précédent" descr="Cliquez pour retourner à l’arbre">
          <a:hlinkClick xmlns:r="http://schemas.openxmlformats.org/officeDocument/2006/relationships" r:id="rId8" tooltip="Cliquez pour retourner à l’arbre"/>
        </xdr:cNvPr>
        <xdr:cNvSpPr/>
      </xdr:nvSpPr>
      <xdr:spPr>
        <a:xfrm>
          <a:off x="9641417" y="23283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232835</xdr:rowOff>
    </xdr:from>
    <xdr:to>
      <xdr:col>7</xdr:col>
      <xdr:colOff>1455969</xdr:colOff>
      <xdr:row>1</xdr:row>
      <xdr:rowOff>453036</xdr:rowOff>
    </xdr:to>
    <xdr:sp macro="" textlink="">
      <xdr:nvSpPr>
        <xdr:cNvPr id="20" name="Précédent" descr="Cliquez pour retourner à l’arbre">
          <a:hlinkClick xmlns:r="http://schemas.openxmlformats.org/officeDocument/2006/relationships" r:id="rId1" tooltip="Cliquez pour retourner à l’arbre"/>
        </xdr:cNvPr>
        <xdr:cNvSpPr/>
      </xdr:nvSpPr>
      <xdr:spPr>
        <a:xfrm>
          <a:off x="9757833" y="232835"/>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twoCellAnchor editAs="oneCell">
    <xdr:from>
      <xdr:col>1</xdr:col>
      <xdr:colOff>265030</xdr:colOff>
      <xdr:row>30</xdr:row>
      <xdr:rowOff>52928</xdr:rowOff>
    </xdr:from>
    <xdr:to>
      <xdr:col>1</xdr:col>
      <xdr:colOff>1179430</xdr:colOff>
      <xdr:row>30</xdr:row>
      <xdr:rowOff>967328</xdr:rowOff>
    </xdr:to>
    <xdr:pic>
      <xdr:nvPicPr>
        <xdr:cNvPr id="4"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593" y="8720678"/>
          <a:ext cx="914400" cy="914400"/>
        </a:xfrm>
        <a:prstGeom prst="rect">
          <a:avLst/>
        </a:prstGeom>
      </xdr:spPr>
    </xdr:pic>
    <xdr:clientData/>
  </xdr:twoCellAnchor>
  <xdr:twoCellAnchor editAs="oneCell">
    <xdr:from>
      <xdr:col>1</xdr:col>
      <xdr:colOff>266534</xdr:colOff>
      <xdr:row>29</xdr:row>
      <xdr:rowOff>49212</xdr:rowOff>
    </xdr:from>
    <xdr:to>
      <xdr:col>1</xdr:col>
      <xdr:colOff>1177926</xdr:colOff>
      <xdr:row>29</xdr:row>
      <xdr:rowOff>963612</xdr:rowOff>
    </xdr:to>
    <xdr:pic>
      <xdr:nvPicPr>
        <xdr:cNvPr id="85" name="Photo d’enfant 1" descr="Pour modifier cette photo, cliquez avec le bouton droit dessus, puis cliquez sur Modifier l’imag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0867" y="8071379"/>
          <a:ext cx="911392" cy="914400"/>
        </a:xfrm>
        <a:prstGeom prst="rect">
          <a:avLst/>
        </a:prstGeom>
        <a:ln>
          <a:solidFill>
            <a:schemeClr val="bg1">
              <a:lumMod val="85000"/>
            </a:schemeClr>
          </a:solidFill>
        </a:ln>
      </xdr:spPr>
    </xdr:pic>
    <xdr:clientData/>
  </xdr:twoCellAnchor>
  <xdr:twoCellAnchor editAs="oneCell">
    <xdr:from>
      <xdr:col>5</xdr:col>
      <xdr:colOff>142875</xdr:colOff>
      <xdr:row>10</xdr:row>
      <xdr:rowOff>107158</xdr:rowOff>
    </xdr:from>
    <xdr:to>
      <xdr:col>5</xdr:col>
      <xdr:colOff>1240155</xdr:colOff>
      <xdr:row>14</xdr:row>
      <xdr:rowOff>192406</xdr:rowOff>
    </xdr:to>
    <xdr:pic>
      <xdr:nvPicPr>
        <xdr:cNvPr id="86" name="Photo de la mère" descr="Pour modifier cette photo, cliquez avec le bouton droit dessus, puis cliquez sur Modifier l’image. "/>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41281" y="3976689"/>
          <a:ext cx="1097280" cy="1097280"/>
        </a:xfrm>
        <a:prstGeom prst="rect">
          <a:avLst/>
        </a:prstGeom>
      </xdr:spPr>
    </xdr:pic>
    <xdr:clientData/>
  </xdr:twoCellAnchor>
  <xdr:twoCellAnchor editAs="oneCell">
    <xdr:from>
      <xdr:col>1</xdr:col>
      <xdr:colOff>159554</xdr:colOff>
      <xdr:row>10</xdr:row>
      <xdr:rowOff>107158</xdr:rowOff>
    </xdr:from>
    <xdr:to>
      <xdr:col>1</xdr:col>
      <xdr:colOff>1256834</xdr:colOff>
      <xdr:row>14</xdr:row>
      <xdr:rowOff>192406</xdr:rowOff>
    </xdr:to>
    <xdr:pic>
      <xdr:nvPicPr>
        <xdr:cNvPr id="87" name="Photo du père"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50117" y="3976689"/>
          <a:ext cx="1097280" cy="1097280"/>
        </a:xfrm>
        <a:prstGeom prst="rect">
          <a:avLst/>
        </a:prstGeom>
      </xdr:spPr>
    </xdr:pic>
    <xdr:clientData/>
  </xdr:twoCellAnchor>
  <xdr:twoCellAnchor editAs="oneCell">
    <xdr:from>
      <xdr:col>1</xdr:col>
      <xdr:colOff>265030</xdr:colOff>
      <xdr:row>31</xdr:row>
      <xdr:rowOff>81504</xdr:rowOff>
    </xdr:from>
    <xdr:to>
      <xdr:col>1</xdr:col>
      <xdr:colOff>1179430</xdr:colOff>
      <xdr:row>31</xdr:row>
      <xdr:rowOff>950373</xdr:rowOff>
    </xdr:to>
    <xdr:pic>
      <xdr:nvPicPr>
        <xdr:cNvPr id="89" name="Photo d’enfant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530" y="9754671"/>
          <a:ext cx="91440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oupe 2" descr="&quot;&quot;">
          <a:hlinkClick xmlns:r="http://schemas.openxmlformats.org/officeDocument/2006/relationships" r:id="rId7" tooltip="Cliquez pour afficher les parents de la mère."/>
        </xdr:cNvPr>
        <xdr:cNvGrpSpPr/>
      </xdr:nvGrpSpPr>
      <xdr:grpSpPr>
        <a:xfrm>
          <a:off x="6421636" y="2245939"/>
          <a:ext cx="4450255" cy="549601"/>
          <a:chOff x="6305219" y="2253738"/>
          <a:chExt cx="4455826" cy="547930"/>
        </a:xfrm>
      </xdr:grpSpPr>
      <xdr:sp macro="" textlink="ArrièreGrandPèreMaternel2">
        <xdr:nvSpPr>
          <xdr:cNvPr id="23" name="Grand-père" descr="&quot;&quot;"/>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2</a:t>
            </a:fld>
            <a:endParaRPr lang="en-US" sz="1100" b="0">
              <a:solidFill>
                <a:schemeClr val="bg1"/>
              </a:solidFill>
              <a:latin typeface="+mj-lt"/>
              <a:ea typeface="+mn-ea"/>
              <a:cs typeface="+mn-cs"/>
            </a:endParaRPr>
          </a:p>
        </xdr:txBody>
      </xdr:sp>
      <xdr:sp macro="" textlink="ArrièreGrandMèreMaternelle2">
        <xdr:nvSpPr>
          <xdr:cNvPr id="24" name="Grand-mère" descr="&quot;&quot;"/>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2</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oupe 24" descr="&quot;&quot;"/>
        <xdr:cNvGrpSpPr/>
      </xdr:nvGrpSpPr>
      <xdr:grpSpPr>
        <a:xfrm>
          <a:off x="6414108" y="2849089"/>
          <a:ext cx="4469121" cy="83694"/>
          <a:chOff x="711590" y="2824479"/>
          <a:chExt cx="4469720" cy="223406"/>
        </a:xfrm>
      </xdr:grpSpPr>
      <xdr:cxnSp macro="">
        <xdr:nvCxnSpPr>
          <xdr:cNvPr id="27"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a:hlinkClick xmlns:r="http://schemas.openxmlformats.org/officeDocument/2006/relationships" r:id="rId8" tooltip="Cliquez pour afficher les parents du père."/>
        </xdr:cNvPr>
        <xdr:cNvGrpSpPr/>
      </xdr:nvGrpSpPr>
      <xdr:grpSpPr>
        <a:xfrm>
          <a:off x="715611" y="2245941"/>
          <a:ext cx="4450929" cy="549601"/>
          <a:chOff x="708927" y="2253740"/>
          <a:chExt cx="4454828" cy="547930"/>
        </a:xfrm>
      </xdr:grpSpPr>
      <xdr:sp macro="" textlink="ArrièreGrandPèreMaternel1">
        <xdr:nvSpPr>
          <xdr:cNvPr id="31" name="Grand-père" descr="&quot;&quot;"/>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1</a:t>
            </a:fld>
            <a:endParaRPr lang="en-US" sz="1100" b="0">
              <a:solidFill>
                <a:schemeClr val="bg1"/>
              </a:solidFill>
              <a:latin typeface="+mj-lt"/>
              <a:ea typeface="+mn-ea"/>
              <a:cs typeface="+mn-cs"/>
            </a:endParaRPr>
          </a:p>
        </xdr:txBody>
      </xdr:sp>
      <xdr:sp macro="" textlink="ArrièreGrandMèreMaternelle1">
        <xdr:nvSpPr>
          <xdr:cNvPr id="32" name="Grand-mère" descr="&quot;&quot;"/>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1</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oupe 32" descr="&quot;&quot;"/>
        <xdr:cNvGrpSpPr/>
      </xdr:nvGrpSpPr>
      <xdr:grpSpPr>
        <a:xfrm>
          <a:off x="708082" y="2849091"/>
          <a:ext cx="4470729" cy="83694"/>
          <a:chOff x="711590" y="2824479"/>
          <a:chExt cx="4469720" cy="223406"/>
        </a:xfrm>
      </xdr:grpSpPr>
      <xdr:cxnSp macro="">
        <xdr:nvCxnSpPr>
          <xdr:cNvPr id="3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3" name="Groupe 32" descr="&quot;&quot;"/>
        <xdr:cNvGrpSpPr/>
      </xdr:nvGrpSpPr>
      <xdr:grpSpPr>
        <a:xfrm>
          <a:off x="6305219" y="2245939"/>
          <a:ext cx="4450256" cy="549601"/>
          <a:chOff x="6305219" y="2245939"/>
          <a:chExt cx="4450256" cy="549601"/>
        </a:xfrm>
      </xdr:grpSpPr>
      <xdr:sp macro="" textlink="ArrièreArrièreGrandPèrePaternel2">
        <xdr:nvSpPr>
          <xdr:cNvPr id="8"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6C172FB6-BC44-441E-9452-62BD89359FE7}"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2</a:t>
            </a:fld>
            <a:endParaRPr lang="en-US" sz="1050" b="0">
              <a:solidFill>
                <a:schemeClr val="bg1"/>
              </a:solidFill>
              <a:latin typeface="+mj-lt"/>
              <a:ea typeface="+mn-ea"/>
              <a:cs typeface="+mn-cs"/>
            </a:endParaRPr>
          </a:p>
        </xdr:txBody>
      </xdr:sp>
      <xdr:sp macro="" textlink="ArrièreArrièreGrandMèrePaternelle2">
        <xdr:nvSpPr>
          <xdr:cNvPr id="9"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2</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10" name="Groupe 9" descr="&quot;&quot;"/>
        <xdr:cNvGrpSpPr/>
      </xdr:nvGrpSpPr>
      <xdr:grpSpPr>
        <a:xfrm>
          <a:off x="6297691" y="2849089"/>
          <a:ext cx="4469122" cy="83694"/>
          <a:chOff x="711590" y="2824479"/>
          <a:chExt cx="4469720" cy="223406"/>
        </a:xfrm>
      </xdr:grpSpPr>
      <xdr:cxnSp macro="">
        <xdr:nvCxnSpPr>
          <xdr:cNvPr id="12"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32" name="Groupe 31" descr="&quot;&quot;"/>
        <xdr:cNvGrpSpPr/>
      </xdr:nvGrpSpPr>
      <xdr:grpSpPr>
        <a:xfrm>
          <a:off x="715611" y="2245941"/>
          <a:ext cx="4450929" cy="549601"/>
          <a:chOff x="715611" y="2245941"/>
          <a:chExt cx="4450929" cy="549601"/>
        </a:xfrm>
      </xdr:grpSpPr>
      <xdr:sp macro="" textlink="ArrièreArrièreGrandPèrePaternel1">
        <xdr:nvSpPr>
          <xdr:cNvPr id="15"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1</a:t>
            </a:fld>
            <a:endParaRPr lang="en-US" sz="1100" b="0">
              <a:solidFill>
                <a:schemeClr val="bg1"/>
              </a:solidFill>
              <a:latin typeface="+mj-lt"/>
              <a:ea typeface="+mn-ea"/>
              <a:cs typeface="+mn-cs"/>
            </a:endParaRPr>
          </a:p>
        </xdr:txBody>
      </xdr:sp>
      <xdr:sp macro="" textlink="ArrièreArrièreGrandMèrePaternelle1">
        <xdr:nvSpPr>
          <xdr:cNvPr id="16"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1</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7" name="Groupe 16" descr="&quot;&quot;"/>
        <xdr:cNvGrpSpPr/>
      </xdr:nvGrpSpPr>
      <xdr:grpSpPr>
        <a:xfrm>
          <a:off x="708082" y="2849091"/>
          <a:ext cx="4470729" cy="83694"/>
          <a:chOff x="711590" y="2824479"/>
          <a:chExt cx="4469720" cy="223406"/>
        </a:xfrm>
      </xdr:grpSpPr>
      <xdr:cxnSp macro="">
        <xdr:nvCxnSpPr>
          <xdr:cNvPr id="19"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7"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8"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7</xdr:col>
      <xdr:colOff>417284</xdr:colOff>
      <xdr:row>0</xdr:row>
      <xdr:rowOff>359973</xdr:rowOff>
    </xdr:from>
    <xdr:to>
      <xdr:col>8</xdr:col>
      <xdr:colOff>3</xdr:colOff>
      <xdr:row>1</xdr:row>
      <xdr:rowOff>580174</xdr:rowOff>
    </xdr:to>
    <xdr:sp macro="" textlink="">
      <xdr:nvSpPr>
        <xdr:cNvPr id="23" name="Précédent" descr="Cliquez pour retourner à l’arbre">
          <a:hlinkClick xmlns:r="http://schemas.openxmlformats.org/officeDocument/2006/relationships" r:id="rId3" tooltip="Cliquez pour retourner à l’arbre"/>
        </xdr:cNvPr>
        <xdr:cNvSpPr/>
      </xdr:nvSpPr>
      <xdr:spPr>
        <a:xfrm>
          <a:off x="9677701" y="35997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485136" y="2245939"/>
          <a:ext cx="4450255" cy="549601"/>
          <a:chOff x="6305219" y="2245939"/>
          <a:chExt cx="4450256" cy="549601"/>
        </a:xfrm>
      </xdr:grpSpPr>
      <xdr:sp macro="" textlink="ArrièreArrièreGrandPèrePaternel4">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4</a:t>
            </a:fld>
            <a:endParaRPr lang="en-US" sz="1200" b="0">
              <a:solidFill>
                <a:schemeClr val="bg1"/>
              </a:solidFill>
              <a:latin typeface="+mj-lt"/>
              <a:ea typeface="+mn-ea"/>
              <a:cs typeface="+mn-cs"/>
            </a:endParaRPr>
          </a:p>
        </xdr:txBody>
      </xdr:sp>
      <xdr:sp macro="" textlink="ArrièreArrièreGrandMèrePaternelle4">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4</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477608" y="2849089"/>
          <a:ext cx="4469121" cy="83694"/>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xdr:cNvGrpSpPr/>
      </xdr:nvGrpSpPr>
      <xdr:grpSpPr>
        <a:xfrm>
          <a:off x="715611" y="2245941"/>
          <a:ext cx="4450929" cy="549601"/>
          <a:chOff x="715611" y="2245941"/>
          <a:chExt cx="4450929" cy="549601"/>
        </a:xfrm>
      </xdr:grpSpPr>
      <xdr:sp macro="" textlink="ArrièreArrièreGrandPèrePaternel3">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3</a:t>
            </a:fld>
            <a:endParaRPr lang="en-US" sz="1400" b="0">
              <a:solidFill>
                <a:schemeClr val="bg1"/>
              </a:solidFill>
              <a:latin typeface="+mj-lt"/>
              <a:ea typeface="+mn-ea"/>
              <a:cs typeface="+mn-cs"/>
            </a:endParaRPr>
          </a:p>
        </xdr:txBody>
      </xdr:sp>
      <xdr:sp macro="" textlink="ArrièreArrièreGrandMèrePaternelle3">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3</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8082" y="2849091"/>
          <a:ext cx="4470729" cy="83694"/>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328083</xdr:rowOff>
    </xdr:from>
    <xdr:to>
      <xdr:col>7</xdr:col>
      <xdr:colOff>1487721</xdr:colOff>
      <xdr:row>1</xdr:row>
      <xdr:rowOff>548284</xdr:rowOff>
    </xdr:to>
    <xdr:sp macro="" textlink="">
      <xdr:nvSpPr>
        <xdr:cNvPr id="25" name="Précédent" descr="Cliquez pour retourner à l’arbre">
          <a:hlinkClick xmlns:r="http://schemas.openxmlformats.org/officeDocument/2006/relationships" r:id="rId3" tooltip="Cliquez pour retourner à l’arbre"/>
        </xdr:cNvPr>
        <xdr:cNvSpPr/>
      </xdr:nvSpPr>
      <xdr:spPr>
        <a:xfrm>
          <a:off x="9673169" y="32808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559219" y="2245939"/>
          <a:ext cx="4450256" cy="549601"/>
          <a:chOff x="6305219" y="2245939"/>
          <a:chExt cx="4450256" cy="549601"/>
        </a:xfrm>
      </xdr:grpSpPr>
      <xdr:sp macro="" textlink="ArrièreArrièreGrandPèreMaternel2">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2</a:t>
            </a:fld>
            <a:endParaRPr lang="en-US" sz="1200" b="0">
              <a:solidFill>
                <a:schemeClr val="bg1"/>
              </a:solidFill>
              <a:latin typeface="+mj-lt"/>
              <a:ea typeface="+mn-ea"/>
              <a:cs typeface="+mn-cs"/>
            </a:endParaRPr>
          </a:p>
        </xdr:txBody>
      </xdr:sp>
      <xdr:sp macro="" textlink="ArrièreArrièreGrandMèreMaternelle2">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46742AD5-6FD2-4025-B9FF-C86E9BB13978}"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2</a:t>
            </a:fld>
            <a:endParaRPr lang="en-US" sz="1400" b="0">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551691" y="2849089"/>
          <a:ext cx="4469122" cy="83694"/>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xdr:cNvGrpSpPr/>
      </xdr:nvGrpSpPr>
      <xdr:grpSpPr>
        <a:xfrm>
          <a:off x="715611" y="2245941"/>
          <a:ext cx="4450929" cy="549601"/>
          <a:chOff x="715611" y="2245941"/>
          <a:chExt cx="4450929" cy="549601"/>
        </a:xfrm>
      </xdr:grpSpPr>
      <xdr:sp macro="" textlink="ArrièreArrièreGrandPèreMaternel1">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1</a:t>
            </a:fld>
            <a:endParaRPr lang="en-US" sz="1100" b="0">
              <a:solidFill>
                <a:schemeClr val="bg1"/>
              </a:solidFill>
              <a:latin typeface="+mj-lt"/>
              <a:ea typeface="+mn-ea"/>
              <a:cs typeface="+mn-cs"/>
            </a:endParaRPr>
          </a:p>
        </xdr:txBody>
      </xdr:sp>
      <xdr:sp macro="" textlink="ArrièreArrièreGrandMèreMaternelle1">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8CA50B6-C5D1-41AB-9855-AF58C94F435E}" type="TxLink">
              <a:rPr lang="en-US" sz="1600" b="0" i="0" u="none" strike="noStrike">
                <a:solidFill>
                  <a:srgbClr val="FFFFFF"/>
                </a:solidFill>
                <a:latin typeface="Cambria"/>
                <a:ea typeface="+mn-ea"/>
                <a:cs typeface="+mn-cs"/>
              </a:rPr>
              <a:pPr marL="0" marR="0" indent="0" algn="ctr">
                <a:spcBef>
                  <a:spcPts val="0"/>
                </a:spcBef>
                <a:spcAft>
                  <a:spcPts val="0"/>
                </a:spcAft>
              </a:pPr>
              <a:t>Arrière-arrière-grand-mère maternelle 1</a:t>
            </a:fld>
            <a:endParaRPr lang="en-US" sz="1400" b="0">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8082" y="2849091"/>
          <a:ext cx="4470729" cy="83694"/>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412751</xdr:colOff>
      <xdr:row>0</xdr:row>
      <xdr:rowOff>317499</xdr:rowOff>
    </xdr:from>
    <xdr:to>
      <xdr:col>7</xdr:col>
      <xdr:colOff>1487720</xdr:colOff>
      <xdr:row>1</xdr:row>
      <xdr:rowOff>537700</xdr:rowOff>
    </xdr:to>
    <xdr:sp macro="" textlink="">
      <xdr:nvSpPr>
        <xdr:cNvPr id="26" name="Précédent" descr="Cliquez pour retourner à l’arbre">
          <a:hlinkClick xmlns:r="http://schemas.openxmlformats.org/officeDocument/2006/relationships" r:id="rId3" tooltip="Cliquez pour retourner à l’arbre"/>
        </xdr:cNvPr>
        <xdr:cNvSpPr/>
      </xdr:nvSpPr>
      <xdr:spPr>
        <a:xfrm>
          <a:off x="9673168"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559219" y="2245939"/>
          <a:ext cx="4450256" cy="549601"/>
          <a:chOff x="6305219" y="2245939"/>
          <a:chExt cx="4450256" cy="549601"/>
        </a:xfrm>
      </xdr:grpSpPr>
      <xdr:sp macro="" textlink="ArrièreArrièreGrandPèreMaternel4">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4</a:t>
            </a:fld>
            <a:endParaRPr lang="en-US" sz="1200" b="0">
              <a:solidFill>
                <a:schemeClr val="bg1"/>
              </a:solidFill>
              <a:latin typeface="+mj-lt"/>
              <a:ea typeface="+mn-ea"/>
              <a:cs typeface="+mn-cs"/>
            </a:endParaRPr>
          </a:p>
        </xdr:txBody>
      </xdr:sp>
      <xdr:sp macro="" textlink="ArrièreArrièreGrandMèreMaternelle4">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4</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551691" y="2849089"/>
          <a:ext cx="4469122" cy="83694"/>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xdr:cNvGrpSpPr/>
      </xdr:nvGrpSpPr>
      <xdr:grpSpPr>
        <a:xfrm>
          <a:off x="715611" y="2245941"/>
          <a:ext cx="4450929" cy="549601"/>
          <a:chOff x="715611" y="2245941"/>
          <a:chExt cx="4450929" cy="549601"/>
        </a:xfrm>
      </xdr:grpSpPr>
      <xdr:sp macro="" textlink="ArrièreArrièreGrandPèreMaternel3">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3</a:t>
            </a:fld>
            <a:endParaRPr lang="en-US" sz="1400" b="0">
              <a:solidFill>
                <a:schemeClr val="bg1"/>
              </a:solidFill>
              <a:latin typeface="+mj-lt"/>
              <a:ea typeface="+mn-ea"/>
              <a:cs typeface="+mn-cs"/>
            </a:endParaRPr>
          </a:p>
        </xdr:txBody>
      </xdr:sp>
      <xdr:sp macro="" textlink="ArrièreArrièreGrandMèreMaternelle3">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3</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8082" y="2849091"/>
          <a:ext cx="4470729" cy="83694"/>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317499</xdr:rowOff>
    </xdr:from>
    <xdr:to>
      <xdr:col>7</xdr:col>
      <xdr:colOff>1487721</xdr:colOff>
      <xdr:row>1</xdr:row>
      <xdr:rowOff>537700</xdr:rowOff>
    </xdr:to>
    <xdr:sp macro="" textlink="">
      <xdr:nvSpPr>
        <xdr:cNvPr id="26" name="Précédent" descr="Cliquez pour retourner à l’arbre">
          <a:hlinkClick xmlns:r="http://schemas.openxmlformats.org/officeDocument/2006/relationships" r:id="rId3" tooltip="Cliquez pour retourner à l’arbre"/>
        </xdr:cNvPr>
        <xdr:cNvSpPr/>
      </xdr:nvSpPr>
      <xdr:spPr>
        <a:xfrm>
          <a:off x="9673169"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38100</xdr:colOff>
      <xdr:row>4</xdr:row>
      <xdr:rowOff>47625</xdr:rowOff>
    </xdr:from>
    <xdr:to>
      <xdr:col>3</xdr:col>
      <xdr:colOff>85725</xdr:colOff>
      <xdr:row>6</xdr:row>
      <xdr:rowOff>38100</xdr:rowOff>
    </xdr:to>
    <xdr:sp macro="[0]!Creation_Gedcom" textlink="">
      <xdr:nvSpPr>
        <xdr:cNvPr id="2" name="ZoneTexte 1"/>
        <xdr:cNvSpPr txBox="1"/>
      </xdr:nvSpPr>
      <xdr:spPr>
        <a:xfrm>
          <a:off x="4105275" y="771525"/>
          <a:ext cx="885825" cy="352425"/>
        </a:xfrm>
        <a:prstGeom prst="rect">
          <a:avLst/>
        </a:prstGeom>
        <a:solidFill>
          <a:srgbClr val="0070C0"/>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rgbClr val="FFFF00"/>
              </a:solidFill>
            </a:rPr>
            <a:t>Gedcom</a:t>
          </a:r>
        </a:p>
      </xdr:txBody>
    </xdr:sp>
    <xdr:clientData/>
  </xdr:twoCellAnchor>
  <xdr:twoCellAnchor>
    <xdr:from>
      <xdr:col>4</xdr:col>
      <xdr:colOff>333374</xdr:colOff>
      <xdr:row>3</xdr:row>
      <xdr:rowOff>104776</xdr:rowOff>
    </xdr:from>
    <xdr:to>
      <xdr:col>12</xdr:col>
      <xdr:colOff>276225</xdr:colOff>
      <xdr:row>7</xdr:row>
      <xdr:rowOff>161926</xdr:rowOff>
    </xdr:to>
    <xdr:sp macro="" textlink="">
      <xdr:nvSpPr>
        <xdr:cNvPr id="4" name="Rectangle à coins arrondis 3"/>
        <xdr:cNvSpPr/>
      </xdr:nvSpPr>
      <xdr:spPr>
        <a:xfrm>
          <a:off x="6076949" y="647701"/>
          <a:ext cx="6648451" cy="781050"/>
        </a:xfrm>
        <a:prstGeom prst="wedgeRoundRectCallout">
          <a:avLst>
            <a:gd name="adj1" fmla="val -64311"/>
            <a:gd name="adj2" fmla="val -16071"/>
            <a:gd name="adj3" fmla="val 16667"/>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t"/>
        <a:lstStyle/>
        <a:p>
          <a:pPr marL="0" marR="0" indent="0" algn="l">
            <a:spcBef>
              <a:spcPts val="0"/>
            </a:spcBef>
            <a:spcAft>
              <a:spcPts val="0"/>
            </a:spcAft>
          </a:pPr>
          <a:r>
            <a:rPr lang="fr-FR" sz="1200" b="0" i="0" u="none" strike="noStrike">
              <a:solidFill>
                <a:srgbClr val="FFFFFF"/>
              </a:solidFill>
              <a:latin typeface="Calibri" panose="020F0502020204030204" pitchFamily="34" charset="0"/>
              <a:ea typeface="+mn-ea"/>
              <a:cs typeface="+mn-cs"/>
            </a:rPr>
            <a:t>1.</a:t>
          </a:r>
          <a:r>
            <a:rPr lang="fr-FR" sz="1200" b="0" i="0" u="none" strike="noStrike" baseline="0">
              <a:solidFill>
                <a:srgbClr val="FFFFFF"/>
              </a:solidFill>
              <a:latin typeface="Calibri" panose="020F0502020204030204" pitchFamily="34" charset="0"/>
              <a:ea typeface="+mn-ea"/>
              <a:cs typeface="+mn-cs"/>
            </a:rPr>
            <a:t> </a:t>
          </a:r>
          <a:r>
            <a:rPr lang="fr-FR" sz="1200" b="0" i="0" u="none" strike="noStrike">
              <a:solidFill>
                <a:srgbClr val="FFFFFF"/>
              </a:solidFill>
              <a:latin typeface="Calibri" panose="020F0502020204030204" pitchFamily="34" charset="0"/>
              <a:ea typeface="+mn-ea"/>
              <a:cs typeface="+mn-cs"/>
            </a:rPr>
            <a:t> Cliquer sur ce bouton pour créer le fichier Gedcom dans cet onglet.</a:t>
          </a:r>
        </a:p>
        <a:p>
          <a:pPr marL="0" marR="0" indent="0" algn="l">
            <a:spcBef>
              <a:spcPts val="0"/>
            </a:spcBef>
            <a:spcAft>
              <a:spcPts val="0"/>
            </a:spcAft>
          </a:pPr>
          <a:r>
            <a:rPr lang="fr-FR" sz="1200" b="0" i="0" u="none" strike="noStrike">
              <a:solidFill>
                <a:srgbClr val="FFFFFF"/>
              </a:solidFill>
              <a:latin typeface="Calibri" panose="020F0502020204030204" pitchFamily="34" charset="0"/>
              <a:ea typeface="+mn-ea"/>
              <a:cs typeface="+mn-cs"/>
            </a:rPr>
            <a:t>2.  Sélectionner les cellules de la colonne A.</a:t>
          </a:r>
        </a:p>
        <a:p>
          <a:pPr marL="0" marR="0" indent="0" algn="l">
            <a:spcBef>
              <a:spcPts val="0"/>
            </a:spcBef>
            <a:spcAft>
              <a:spcPts val="0"/>
            </a:spcAft>
          </a:pPr>
          <a:r>
            <a:rPr lang="fr-FR" sz="1200" b="0" i="0" u="none" strike="noStrike">
              <a:solidFill>
                <a:srgbClr val="FFFFFF"/>
              </a:solidFill>
              <a:latin typeface="Calibri" panose="020F0502020204030204" pitchFamily="34" charset="0"/>
              <a:ea typeface="+mn-ea"/>
              <a:cs typeface="+mn-cs"/>
            </a:rPr>
            <a:t>3.  Copier le résultat dans un fichier</a:t>
          </a:r>
          <a:r>
            <a:rPr lang="fr-FR" sz="1200" b="0" i="0" u="none" strike="noStrike" baseline="0">
              <a:solidFill>
                <a:srgbClr val="FFFFFF"/>
              </a:solidFill>
              <a:latin typeface="Calibri" panose="020F0502020204030204" pitchFamily="34" charset="0"/>
              <a:ea typeface="+mn-ea"/>
              <a:cs typeface="+mn-cs"/>
            </a:rPr>
            <a:t> de type texte avec le Bloc-notes que vous nommerez : xxxx.ged.</a:t>
          </a:r>
          <a:r>
            <a:rPr lang="fr-FR" sz="1200" b="0" i="0" u="none" strike="noStrike">
              <a:solidFill>
                <a:srgbClr val="FFFFFF"/>
              </a:solidFill>
              <a:latin typeface="Calibri" panose="020F0502020204030204" pitchFamily="34" charset="0"/>
              <a:ea typeface="+mn-ea"/>
              <a:cs typeface="+mn-cs"/>
            </a:rPr>
            <a:t> </a:t>
          </a:r>
        </a:p>
      </xdr:txBody>
    </xdr:sp>
    <xdr:clientData/>
  </xdr:twoCellAnchor>
</xdr:wsDr>
</file>

<file path=xl/tables/table1.xml><?xml version="1.0" encoding="utf-8"?>
<table xmlns="http://schemas.openxmlformats.org/spreadsheetml/2006/main" id="1" name="EnfantsParents" displayName="EnfantsParents" ref="B28:H32" totalsRowShown="0" headerRowDxfId="48">
  <tableColumns count="7">
    <tableColumn id="1" name="ENFANTS"/>
    <tableColumn id="2" name="NOM" dataDxfId="47"/>
    <tableColumn id="4" name="LIENS" dataDxfId="46"/>
    <tableColumn id="5" name="NAISSANCE" dataDxfId="45"/>
    <tableColumn id="9" name="LIEU DE NAISSANCE" dataDxfId="44"/>
    <tableColumn id="7" name="DÉCÈS" dataDxfId="43"/>
    <tableColumn id="3" name="LIEU DE DÉCÈS" dataDxfId="42"/>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2.xml><?xml version="1.0" encoding="utf-8"?>
<table xmlns="http://schemas.openxmlformats.org/spreadsheetml/2006/main" id="2" name="EnfantsGrandsParentsPaternels" displayName="EnfantsGrandsParentsPaternels" ref="B29:H33" totalsRowShown="0" headerRowDxfId="41">
  <tableColumns count="7">
    <tableColumn id="1" name="ENFANTS"/>
    <tableColumn id="2" name="NOM" dataDxfId="40"/>
    <tableColumn id="4" name="LIENS" dataDxfId="39"/>
    <tableColumn id="5" name="NAISSANCE" dataDxfId="38"/>
    <tableColumn id="9" name="LIEU DE NAISSANCE" dataDxfId="37"/>
    <tableColumn id="7" name="DÉCÈS" dataDxfId="36"/>
    <tableColumn id="3" name="LIEU DE DÉCÈS" dataDxfId="35"/>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3.xml><?xml version="1.0" encoding="utf-8"?>
<table xmlns="http://schemas.openxmlformats.org/spreadsheetml/2006/main" id="3" name="EnfantsGrandsParentsMaternels" displayName="EnfantsGrandsParentsMaternels" ref="B29:H32" totalsRowShown="0" headerRowDxfId="34">
  <tableColumns count="7">
    <tableColumn id="1" name="ENFANTS"/>
    <tableColumn id="2" name="NOM" dataDxfId="33"/>
    <tableColumn id="4" name="LIENS" dataDxfId="32"/>
    <tableColumn id="5" name="NAISSANCE" dataDxfId="31"/>
    <tableColumn id="9" name="LIEU DE NAISSANCE" dataDxfId="30"/>
    <tableColumn id="7" name="DÉCÈS" dataDxfId="29"/>
    <tableColumn id="3" name="LIEU DE DÉCÈS" dataDxfId="28"/>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4.xml><?xml version="1.0" encoding="utf-8"?>
<table xmlns="http://schemas.openxmlformats.org/spreadsheetml/2006/main" id="4" name="EnfantsGrandsParentsMaternels5" displayName="EnfantsGrandsParentsMaternels5" ref="B29:H35" totalsRowShown="0" headerRowDxfId="27">
  <tableColumns count="7">
    <tableColumn id="1" name="ENFANTS"/>
    <tableColumn id="2" name="NOM" dataDxfId="26">
      <calculatedColumnFormula>GrandPèrePaternel</calculatedColumnFormula>
    </tableColumn>
    <tableColumn id="4" name="LIENS" dataDxfId="25"/>
    <tableColumn id="5" name="NAISSANCE" dataDxfId="24"/>
    <tableColumn id="9" name="LIEU DE NAISSANCE" dataDxfId="23"/>
    <tableColumn id="7" name="DÉCÈS" dataDxfId="22"/>
    <tableColumn id="3" name="LIEU DE DÉCÈS" dataDxfId="21"/>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5.xml><?xml version="1.0" encoding="utf-8"?>
<table xmlns="http://schemas.openxmlformats.org/spreadsheetml/2006/main" id="12" name="EnfantsGrandsParentsMaternels513" displayName="EnfantsGrandsParentsMaternels513" ref="B29:H35" totalsRowShown="0" headerRowDxfId="20">
  <tableColumns count="7">
    <tableColumn id="1" name="ENFANTS"/>
    <tableColumn id="2" name="NOM" dataDxfId="19">
      <calculatedColumnFormula>GrandMèrePaternelle</calculatedColumnFormula>
    </tableColumn>
    <tableColumn id="4" name="LIENS" dataDxfId="18"/>
    <tableColumn id="5" name="NAISSANCE" dataDxfId="17"/>
    <tableColumn id="9" name="LIEU DE NAISSANCE" dataDxfId="16"/>
    <tableColumn id="7" name="DÉCÈS" dataDxfId="15"/>
    <tableColumn id="3" name="LIEU DE DÉCÈS" dataDxfId="14"/>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6.xml><?xml version="1.0" encoding="utf-8"?>
<table xmlns="http://schemas.openxmlformats.org/spreadsheetml/2006/main" id="11" name="EnfantsGrandsParentsMaternels512" displayName="EnfantsGrandsParentsMaternels512" ref="B29:H35" totalsRowShown="0" headerRowDxfId="13">
  <tableColumns count="7">
    <tableColumn id="1" name="ENFANTS"/>
    <tableColumn id="2" name="NOM" dataDxfId="12">
      <calculatedColumnFormula>GrandPèreMaternel</calculatedColumnFormula>
    </tableColumn>
    <tableColumn id="4" name="LIENS" dataDxfId="11"/>
    <tableColumn id="5" name="NAISSANCE" dataDxfId="10"/>
    <tableColumn id="9" name="LIEU DE NAISSANCE" dataDxfId="9"/>
    <tableColumn id="7" name="DÉCÈS" dataDxfId="8"/>
    <tableColumn id="3" name="LIEU DE DÉCÈS" dataDxfId="7"/>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7.xml><?xml version="1.0" encoding="utf-8"?>
<table xmlns="http://schemas.openxmlformats.org/spreadsheetml/2006/main" id="14" name="EnfantsGrandsParentsMaternels51215" displayName="EnfantsGrandsParentsMaternels51215" ref="B29:H35" totalsRowShown="0" headerRowDxfId="6">
  <tableColumns count="7">
    <tableColumn id="1" name="ENFANTS"/>
    <tableColumn id="2" name="NOM" dataDxfId="5">
      <calculatedColumnFormula>GrandMèreMaternelle</calculatedColumnFormula>
    </tableColumn>
    <tableColumn id="4" name="LIENS" dataDxfId="4"/>
    <tableColumn id="5" name="NAISSANCE" dataDxfId="3"/>
    <tableColumn id="9" name="LIEU DE NAISSANCE" dataDxfId="2"/>
    <tableColumn id="7" name="DÉCÈS" dataDxfId="1"/>
    <tableColumn id="3" name="LIEU DE DÉCÈS" dataDxfId="0"/>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pageSetUpPr fitToPage="1"/>
  </sheetPr>
  <dimension ref="B2:Q36"/>
  <sheetViews>
    <sheetView showGridLines="0" tabSelected="1" topLeftCell="A2" zoomScale="50" zoomScaleNormal="50" zoomScalePageLayoutView="60" workbookViewId="0">
      <selection activeCell="S8" sqref="S8"/>
    </sheetView>
  </sheetViews>
  <sheetFormatPr baseColWidth="10" defaultColWidth="9" defaultRowHeight="13.8" x14ac:dyDescent="0.25"/>
  <cols>
    <col min="1" max="1" width="2.69921875" customWidth="1"/>
    <col min="2" max="2" width="42.09765625" style="3" customWidth="1"/>
    <col min="3" max="3" width="3.09765625" customWidth="1"/>
    <col min="4" max="4" width="2.3984375" customWidth="1"/>
    <col min="5" max="5" width="42.09765625" style="3" customWidth="1"/>
    <col min="6" max="6" width="3.09765625" customWidth="1"/>
    <col min="7" max="7" width="2.3984375" customWidth="1"/>
    <col min="8" max="8" width="42.09765625" style="3" customWidth="1"/>
    <col min="9" max="9" width="3.09765625" customWidth="1"/>
    <col min="10" max="10" width="2.3984375" customWidth="1"/>
    <col min="11" max="11" width="42.09765625" style="3" customWidth="1"/>
    <col min="12" max="12" width="3.09765625" customWidth="1"/>
    <col min="13" max="13" width="2.3984375" customWidth="1"/>
    <col min="14" max="14" width="42.09765625" style="3" customWidth="1"/>
    <col min="15" max="15" width="3.09765625" style="3" customWidth="1"/>
  </cols>
  <sheetData>
    <row r="2" spans="2:16" ht="56.25" customHeight="1" x14ac:dyDescent="0.2">
      <c r="B2" s="23" t="s">
        <v>40</v>
      </c>
      <c r="C2" s="24"/>
      <c r="D2" s="25"/>
      <c r="E2" s="25"/>
      <c r="F2" s="25"/>
      <c r="G2" s="25"/>
      <c r="H2" s="24"/>
      <c r="K2"/>
      <c r="N2"/>
      <c r="O2"/>
      <c r="P2" s="2"/>
    </row>
    <row r="3" spans="2:16" s="1" customFormat="1" ht="31.5" customHeight="1" x14ac:dyDescent="0.25">
      <c r="B3" s="93" t="s">
        <v>41</v>
      </c>
      <c r="C3" s="93"/>
      <c r="D3" s="93"/>
      <c r="E3" s="93"/>
      <c r="F3" s="24"/>
      <c r="G3" s="24"/>
      <c r="H3" s="24"/>
      <c r="I3"/>
      <c r="J3"/>
      <c r="K3"/>
      <c r="L3"/>
      <c r="M3"/>
      <c r="N3"/>
      <c r="O3"/>
      <c r="P3" s="4"/>
    </row>
    <row r="4" spans="2:16" s="1" customFormat="1" ht="41.25" customHeight="1" x14ac:dyDescent="0.25">
      <c r="B4" s="93"/>
      <c r="C4" s="93"/>
      <c r="D4" s="93"/>
      <c r="E4" s="93"/>
      <c r="F4" s="24"/>
      <c r="G4" s="24"/>
      <c r="H4" s="24"/>
      <c r="I4"/>
      <c r="J4" s="2"/>
      <c r="K4"/>
      <c r="L4" s="2"/>
      <c r="M4" s="8"/>
      <c r="N4" s="88" t="s">
        <v>57</v>
      </c>
      <c r="O4" s="88"/>
      <c r="P4" s="4"/>
    </row>
    <row r="5" spans="2:16" s="1" customFormat="1" ht="41.25" customHeight="1" x14ac:dyDescent="0.25">
      <c r="B5"/>
      <c r="C5"/>
      <c r="D5"/>
      <c r="E5"/>
      <c r="F5"/>
      <c r="G5"/>
      <c r="H5"/>
      <c r="I5" s="2"/>
      <c r="J5" s="7"/>
      <c r="K5" s="89" t="s">
        <v>49</v>
      </c>
      <c r="L5" s="90"/>
      <c r="M5" s="8"/>
      <c r="N5"/>
      <c r="O5"/>
      <c r="P5" s="4"/>
    </row>
    <row r="6" spans="2:16" s="1" customFormat="1" ht="41.25" customHeight="1" x14ac:dyDescent="0.25">
      <c r="B6"/>
      <c r="C6"/>
      <c r="D6"/>
      <c r="E6"/>
      <c r="F6"/>
      <c r="G6"/>
      <c r="H6"/>
      <c r="I6" s="2"/>
      <c r="J6" s="7"/>
      <c r="K6"/>
      <c r="L6" s="2"/>
      <c r="M6" s="8"/>
      <c r="N6" s="88" t="s">
        <v>58</v>
      </c>
      <c r="O6" s="88"/>
      <c r="P6" s="4"/>
    </row>
    <row r="7" spans="2:16" s="1" customFormat="1" ht="41.25" customHeight="1" x14ac:dyDescent="0.25">
      <c r="B7"/>
      <c r="C7"/>
      <c r="D7"/>
      <c r="E7"/>
      <c r="F7" s="6"/>
      <c r="G7" s="2"/>
      <c r="H7" s="91" t="s">
        <v>73</v>
      </c>
      <c r="I7" s="92"/>
      <c r="J7" s="7"/>
      <c r="K7"/>
      <c r="L7"/>
      <c r="M7" s="2"/>
      <c r="N7"/>
      <c r="O7"/>
      <c r="P7"/>
    </row>
    <row r="8" spans="2:16" s="1" customFormat="1" ht="41.25" customHeight="1" x14ac:dyDescent="0.25">
      <c r="B8"/>
      <c r="C8"/>
      <c r="D8"/>
      <c r="E8"/>
      <c r="F8" s="6"/>
      <c r="G8" s="2"/>
      <c r="H8"/>
      <c r="I8" s="2"/>
      <c r="J8" s="7"/>
      <c r="K8"/>
      <c r="L8" s="2"/>
      <c r="M8" s="8"/>
      <c r="N8" s="88" t="s">
        <v>59</v>
      </c>
      <c r="O8" s="88"/>
      <c r="P8" s="4"/>
    </row>
    <row r="9" spans="2:16" s="1" customFormat="1" ht="41.25" customHeight="1" x14ac:dyDescent="0.25">
      <c r="B9"/>
      <c r="C9"/>
      <c r="D9"/>
      <c r="E9"/>
      <c r="F9" s="6"/>
      <c r="G9" s="2"/>
      <c r="H9"/>
      <c r="I9" s="2"/>
      <c r="J9" s="7"/>
      <c r="K9" s="89" t="s">
        <v>50</v>
      </c>
      <c r="L9" s="90"/>
      <c r="M9" s="8"/>
      <c r="N9"/>
      <c r="O9"/>
      <c r="P9"/>
    </row>
    <row r="10" spans="2:16" s="1" customFormat="1" ht="41.25" customHeight="1" x14ac:dyDescent="0.25">
      <c r="B10"/>
      <c r="C10"/>
      <c r="D10"/>
      <c r="E10"/>
      <c r="F10" s="6"/>
      <c r="G10" s="2"/>
      <c r="H10"/>
      <c r="I10" s="2"/>
      <c r="J10" s="2"/>
      <c r="K10"/>
      <c r="L10" s="2"/>
      <c r="M10" s="8"/>
      <c r="N10" s="88" t="s">
        <v>60</v>
      </c>
      <c r="O10" s="88"/>
      <c r="P10" s="4"/>
    </row>
    <row r="11" spans="2:16" s="1" customFormat="1" ht="41.25" customHeight="1" x14ac:dyDescent="0.2">
      <c r="B11"/>
      <c r="C11" s="2"/>
      <c r="D11" s="9"/>
      <c r="E11" s="94" t="s">
        <v>8</v>
      </c>
      <c r="F11" s="95"/>
      <c r="G11" s="2"/>
      <c r="H11"/>
      <c r="I11" s="2"/>
      <c r="J11" s="2"/>
      <c r="K11"/>
      <c r="L11"/>
      <c r="M11" s="2"/>
      <c r="N11"/>
      <c r="O11"/>
      <c r="P11"/>
    </row>
    <row r="12" spans="2:16" s="1" customFormat="1" ht="41.25" customHeight="1" x14ac:dyDescent="0.25">
      <c r="B12"/>
      <c r="C12" s="2"/>
      <c r="D12" s="10"/>
      <c r="E12"/>
      <c r="F12" s="6"/>
      <c r="G12" s="2"/>
      <c r="H12"/>
      <c r="I12" s="2"/>
      <c r="J12" s="2"/>
      <c r="K12"/>
      <c r="L12" s="2"/>
      <c r="M12" s="8"/>
      <c r="N12" s="88" t="s">
        <v>61</v>
      </c>
      <c r="O12" s="88"/>
      <c r="P12" s="4"/>
    </row>
    <row r="13" spans="2:16" s="1" customFormat="1" ht="41.25" customHeight="1" x14ac:dyDescent="0.25">
      <c r="B13"/>
      <c r="C13" s="2"/>
      <c r="D13" s="9"/>
      <c r="E13"/>
      <c r="F13" s="6"/>
      <c r="G13" s="2"/>
      <c r="H13"/>
      <c r="I13" s="2"/>
      <c r="J13" s="7"/>
      <c r="K13" s="90" t="s">
        <v>51</v>
      </c>
      <c r="L13" s="90"/>
      <c r="M13" s="8"/>
      <c r="N13"/>
      <c r="O13"/>
      <c r="P13"/>
    </row>
    <row r="14" spans="2:16" s="1" customFormat="1" ht="41.25" customHeight="1" x14ac:dyDescent="0.25">
      <c r="B14"/>
      <c r="C14" s="2"/>
      <c r="D14" s="9"/>
      <c r="E14"/>
      <c r="F14" s="6"/>
      <c r="G14" s="2"/>
      <c r="H14"/>
      <c r="I14" s="2"/>
      <c r="J14" s="7"/>
      <c r="K14"/>
      <c r="L14" s="2"/>
      <c r="M14" s="8"/>
      <c r="N14" s="88" t="s">
        <v>62</v>
      </c>
      <c r="O14" s="88"/>
      <c r="P14" s="4"/>
    </row>
    <row r="15" spans="2:16" s="1" customFormat="1" ht="41.25" customHeight="1" x14ac:dyDescent="0.2">
      <c r="B15"/>
      <c r="C15" s="2"/>
      <c r="D15" s="9"/>
      <c r="E15"/>
      <c r="F15" s="6"/>
      <c r="G15" s="2"/>
      <c r="H15" s="91" t="s">
        <v>74</v>
      </c>
      <c r="I15" s="92"/>
      <c r="J15" s="7"/>
      <c r="K15"/>
      <c r="L15"/>
      <c r="M15" s="2"/>
      <c r="N15"/>
      <c r="O15"/>
      <c r="P15" s="4"/>
    </row>
    <row r="16" spans="2:16" s="1" customFormat="1" ht="41.25" customHeight="1" x14ac:dyDescent="0.25">
      <c r="B16"/>
      <c r="C16" s="2"/>
      <c r="D16" s="9"/>
      <c r="E16"/>
      <c r="F16"/>
      <c r="G16" s="2"/>
      <c r="H16"/>
      <c r="I16" s="2"/>
      <c r="J16" s="7"/>
      <c r="K16"/>
      <c r="L16" s="2"/>
      <c r="M16" s="8"/>
      <c r="N16" s="88" t="s">
        <v>63</v>
      </c>
      <c r="O16" s="88"/>
      <c r="P16" s="4"/>
    </row>
    <row r="17" spans="2:17" s="1" customFormat="1" ht="41.25" customHeight="1" x14ac:dyDescent="0.25">
      <c r="B17"/>
      <c r="C17" s="2"/>
      <c r="D17" s="9"/>
      <c r="E17"/>
      <c r="F17"/>
      <c r="G17" s="2"/>
      <c r="H17"/>
      <c r="I17" s="2"/>
      <c r="J17" s="7"/>
      <c r="K17" s="89" t="s">
        <v>52</v>
      </c>
      <c r="L17" s="90"/>
      <c r="M17" s="8"/>
      <c r="N17"/>
      <c r="O17"/>
      <c r="P17" s="4"/>
    </row>
    <row r="18" spans="2:17" s="1" customFormat="1" ht="41.25" customHeight="1" x14ac:dyDescent="0.25">
      <c r="B18"/>
      <c r="C18" s="2"/>
      <c r="D18" s="9"/>
      <c r="E18"/>
      <c r="F18"/>
      <c r="G18" s="2"/>
      <c r="H18"/>
      <c r="I18" s="2"/>
      <c r="J18" s="2"/>
      <c r="K18"/>
      <c r="L18" s="2"/>
      <c r="M18" s="8"/>
      <c r="N18" s="88" t="s">
        <v>64</v>
      </c>
      <c r="O18" s="88"/>
      <c r="P18" s="4"/>
    </row>
    <row r="19" spans="2:17" s="1" customFormat="1" ht="41.25" customHeight="1" x14ac:dyDescent="0.25">
      <c r="B19" s="96" t="s">
        <v>72</v>
      </c>
      <c r="C19" s="97"/>
      <c r="D19" s="11"/>
      <c r="E19"/>
      <c r="F19"/>
      <c r="G19" s="2"/>
      <c r="H19"/>
      <c r="I19" s="2"/>
      <c r="J19" s="2"/>
      <c r="K19"/>
      <c r="L19"/>
      <c r="M19" s="2"/>
      <c r="N19"/>
      <c r="O19"/>
      <c r="P19"/>
    </row>
    <row r="20" spans="2:17" s="1" customFormat="1" ht="41.25" customHeight="1" x14ac:dyDescent="0.25">
      <c r="B20"/>
      <c r="C20" s="2"/>
      <c r="D20" s="9"/>
      <c r="E20"/>
      <c r="F20"/>
      <c r="G20" s="2"/>
      <c r="H20"/>
      <c r="I20" s="2"/>
      <c r="J20" s="2"/>
      <c r="K20"/>
      <c r="L20" s="2"/>
      <c r="M20" s="8"/>
      <c r="N20" s="88" t="s">
        <v>65</v>
      </c>
      <c r="O20" s="88"/>
      <c r="P20" s="4"/>
    </row>
    <row r="21" spans="2:17" s="1" customFormat="1" ht="41.25" customHeight="1" x14ac:dyDescent="0.25">
      <c r="B21"/>
      <c r="C21" s="2"/>
      <c r="D21" s="9"/>
      <c r="E21"/>
      <c r="F21"/>
      <c r="G21" s="2"/>
      <c r="H21"/>
      <c r="I21" s="2"/>
      <c r="J21" s="7"/>
      <c r="K21" s="89" t="s">
        <v>53</v>
      </c>
      <c r="L21" s="90"/>
      <c r="M21" s="8"/>
      <c r="N21"/>
      <c r="O21"/>
      <c r="P21"/>
    </row>
    <row r="22" spans="2:17" s="1" customFormat="1" ht="41.25" customHeight="1" x14ac:dyDescent="0.25">
      <c r="B22"/>
      <c r="C22" s="2"/>
      <c r="D22" s="9"/>
      <c r="E22"/>
      <c r="F22"/>
      <c r="G22" s="2"/>
      <c r="H22"/>
      <c r="I22" s="2"/>
      <c r="J22" s="7"/>
      <c r="K22"/>
      <c r="L22"/>
      <c r="M22" s="8"/>
      <c r="N22" s="88" t="s">
        <v>66</v>
      </c>
      <c r="O22" s="88"/>
      <c r="P22" s="4"/>
    </row>
    <row r="23" spans="2:17" s="1" customFormat="1" ht="41.25" customHeight="1" x14ac:dyDescent="0.25">
      <c r="B23"/>
      <c r="C23" s="2"/>
      <c r="D23" s="9"/>
      <c r="E23"/>
      <c r="F23" s="6"/>
      <c r="G23" s="2"/>
      <c r="H23" s="91" t="s">
        <v>75</v>
      </c>
      <c r="I23" s="92"/>
      <c r="J23" s="7"/>
      <c r="K23"/>
      <c r="L23"/>
      <c r="M23" s="2"/>
      <c r="N23"/>
      <c r="O23"/>
      <c r="P23"/>
      <c r="Q23"/>
    </row>
    <row r="24" spans="2:17" s="1" customFormat="1" ht="41.25" customHeight="1" x14ac:dyDescent="0.25">
      <c r="B24"/>
      <c r="C24" s="2"/>
      <c r="D24" s="9"/>
      <c r="E24" t="s">
        <v>79</v>
      </c>
      <c r="F24" s="6"/>
      <c r="G24" s="2"/>
      <c r="H24"/>
      <c r="I24" s="2"/>
      <c r="J24" s="7"/>
      <c r="K24"/>
      <c r="L24"/>
      <c r="M24" s="8"/>
      <c r="N24" s="88" t="s">
        <v>67</v>
      </c>
      <c r="O24" s="88"/>
      <c r="P24" s="4"/>
    </row>
    <row r="25" spans="2:17" s="1" customFormat="1" ht="41.25" customHeight="1" x14ac:dyDescent="0.25">
      <c r="B25"/>
      <c r="C25" s="2"/>
      <c r="D25" s="9"/>
      <c r="E25"/>
      <c r="F25" s="6"/>
      <c r="G25" s="2"/>
      <c r="H25"/>
      <c r="I25" s="2"/>
      <c r="J25" s="7"/>
      <c r="K25" s="89" t="s">
        <v>54</v>
      </c>
      <c r="L25" s="90"/>
      <c r="M25" s="8"/>
      <c r="N25"/>
      <c r="O25"/>
      <c r="P25" s="4"/>
    </row>
    <row r="26" spans="2:17" s="1" customFormat="1" ht="41.25" customHeight="1" x14ac:dyDescent="0.25">
      <c r="B26"/>
      <c r="C26" s="2"/>
      <c r="D26" s="9"/>
      <c r="E26"/>
      <c r="F26" s="6"/>
      <c r="G26" s="2"/>
      <c r="H26"/>
      <c r="I26" s="2"/>
      <c r="J26" s="2"/>
      <c r="K26"/>
      <c r="L26" s="2"/>
      <c r="M26" s="8"/>
      <c r="N26" s="88" t="s">
        <v>80</v>
      </c>
      <c r="O26" s="88"/>
      <c r="P26" s="4"/>
    </row>
    <row r="27" spans="2:17" s="1" customFormat="1" ht="41.25" customHeight="1" x14ac:dyDescent="0.25">
      <c r="B27"/>
      <c r="C27" s="2"/>
      <c r="D27" s="9"/>
      <c r="E27" s="94" t="s">
        <v>77</v>
      </c>
      <c r="F27" s="95"/>
      <c r="G27" s="2"/>
      <c r="H27"/>
      <c r="I27" s="2"/>
      <c r="J27" s="2"/>
      <c r="K27"/>
      <c r="L27"/>
      <c r="M27" s="2"/>
      <c r="N27"/>
      <c r="O27"/>
      <c r="P27"/>
      <c r="Q27"/>
    </row>
    <row r="28" spans="2:17" s="1" customFormat="1" ht="41.25" customHeight="1" x14ac:dyDescent="0.25">
      <c r="B28"/>
      <c r="C28"/>
      <c r="D28"/>
      <c r="E28"/>
      <c r="F28" s="6"/>
      <c r="G28" s="2"/>
      <c r="H28"/>
      <c r="I28" s="2"/>
      <c r="J28" s="2"/>
      <c r="K28" t="s">
        <v>79</v>
      </c>
      <c r="L28" s="2"/>
      <c r="M28" s="8"/>
      <c r="N28" s="88" t="s">
        <v>68</v>
      </c>
      <c r="O28" s="88"/>
      <c r="P28" s="4"/>
    </row>
    <row r="29" spans="2:17" s="1" customFormat="1" ht="41.25" customHeight="1" x14ac:dyDescent="0.25">
      <c r="B29"/>
      <c r="C29"/>
      <c r="D29"/>
      <c r="E29"/>
      <c r="F29" s="6"/>
      <c r="G29" s="2"/>
      <c r="H29"/>
      <c r="I29" s="2"/>
      <c r="J29" s="7"/>
      <c r="K29" s="89" t="s">
        <v>55</v>
      </c>
      <c r="L29" s="90"/>
      <c r="M29" s="8"/>
      <c r="N29"/>
      <c r="O29"/>
      <c r="P29" s="4"/>
    </row>
    <row r="30" spans="2:17" s="1" customFormat="1" ht="41.25" customHeight="1" x14ac:dyDescent="0.25">
      <c r="B30"/>
      <c r="C30"/>
      <c r="D30"/>
      <c r="E30"/>
      <c r="F30" s="6"/>
      <c r="G30" s="2"/>
      <c r="H30"/>
      <c r="I30" s="2"/>
      <c r="J30" s="7"/>
      <c r="K30"/>
      <c r="L30" s="2"/>
      <c r="M30" s="8"/>
      <c r="N30" s="88" t="s">
        <v>69</v>
      </c>
      <c r="O30" s="88"/>
      <c r="P30" s="4"/>
    </row>
    <row r="31" spans="2:17" s="1" customFormat="1" ht="41.25" customHeight="1" x14ac:dyDescent="0.25">
      <c r="B31"/>
      <c r="C31"/>
      <c r="D31"/>
      <c r="E31"/>
      <c r="F31" s="6"/>
      <c r="G31" s="2"/>
      <c r="H31" s="91" t="s">
        <v>76</v>
      </c>
      <c r="I31" s="92"/>
      <c r="J31" s="7"/>
      <c r="K31"/>
      <c r="L31"/>
      <c r="M31" s="2"/>
      <c r="N31"/>
      <c r="O31"/>
      <c r="P31"/>
    </row>
    <row r="32" spans="2:17" s="1" customFormat="1" ht="41.25" customHeight="1" x14ac:dyDescent="0.25">
      <c r="B32"/>
      <c r="C32"/>
      <c r="D32"/>
      <c r="E32"/>
      <c r="F32"/>
      <c r="G32"/>
      <c r="H32"/>
      <c r="I32" s="2"/>
      <c r="J32" s="7"/>
      <c r="K32"/>
      <c r="L32" s="2"/>
      <c r="M32" s="8"/>
      <c r="N32" s="88" t="s">
        <v>70</v>
      </c>
      <c r="O32" s="88"/>
      <c r="P32" s="4"/>
    </row>
    <row r="33" spans="2:16" s="1" customFormat="1" ht="41.25" customHeight="1" x14ac:dyDescent="0.25">
      <c r="B33"/>
      <c r="C33"/>
      <c r="D33"/>
      <c r="E33"/>
      <c r="F33"/>
      <c r="G33"/>
      <c r="H33"/>
      <c r="I33" s="2"/>
      <c r="J33" s="7"/>
      <c r="K33" s="89" t="s">
        <v>56</v>
      </c>
      <c r="L33" s="90"/>
      <c r="M33" s="8"/>
      <c r="N33"/>
      <c r="O33"/>
      <c r="P33"/>
    </row>
    <row r="34" spans="2:16" s="1" customFormat="1" ht="41.25" customHeight="1" x14ac:dyDescent="0.25">
      <c r="B34"/>
      <c r="C34"/>
      <c r="D34"/>
      <c r="E34"/>
      <c r="F34"/>
      <c r="G34"/>
      <c r="H34"/>
      <c r="I34" s="2"/>
      <c r="J34"/>
      <c r="K34"/>
      <c r="L34" s="2"/>
      <c r="M34" s="8"/>
      <c r="N34" s="88" t="s">
        <v>71</v>
      </c>
      <c r="O34" s="88"/>
      <c r="P34" s="4"/>
    </row>
    <row r="35" spans="2:16" s="1" customFormat="1" ht="31.5" customHeight="1" x14ac:dyDescent="0.25">
      <c r="B35"/>
      <c r="C35"/>
      <c r="D35"/>
      <c r="E35"/>
      <c r="F35"/>
      <c r="G35"/>
      <c r="H35"/>
      <c r="I35"/>
      <c r="J35"/>
      <c r="K35"/>
      <c r="L35"/>
      <c r="M35"/>
      <c r="N35"/>
      <c r="O35"/>
    </row>
    <row r="36" spans="2:16" x14ac:dyDescent="0.25">
      <c r="K36"/>
    </row>
  </sheetData>
  <mergeCells count="32">
    <mergeCell ref="B3:E4"/>
    <mergeCell ref="E11:F11"/>
    <mergeCell ref="E27:F27"/>
    <mergeCell ref="K5:L5"/>
    <mergeCell ref="B19:C19"/>
    <mergeCell ref="H31:I31"/>
    <mergeCell ref="H23:I23"/>
    <mergeCell ref="H15:I15"/>
    <mergeCell ref="H7:I7"/>
    <mergeCell ref="K17:L17"/>
    <mergeCell ref="K13:L13"/>
    <mergeCell ref="K9:L9"/>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N4:O4"/>
    <mergeCell ref="N34:O34"/>
    <mergeCell ref="N12:O12"/>
    <mergeCell ref="N10:O10"/>
    <mergeCell ref="N8:O8"/>
    <mergeCell ref="N6:O6"/>
  </mergeCells>
  <printOptions horizontalCentered="1" verticalCentered="1"/>
  <pageMargins left="0.25" right="0.25" top="0.25" bottom="0.25" header="0.25" footer="0.25"/>
  <pageSetup scale="41" orientation="landscape" r:id="rId1"/>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62:A173"/>
  <sheetViews>
    <sheetView showGridLines="0" zoomScaleNormal="100" workbookViewId="0">
      <selection activeCell="D20" sqref="D20"/>
    </sheetView>
  </sheetViews>
  <sheetFormatPr baseColWidth="10" defaultRowHeight="13.8" x14ac:dyDescent="0.25"/>
  <cols>
    <col min="1" max="1" width="42.3984375" customWidth="1"/>
  </cols>
  <sheetData>
    <row r="162" spans="1:1" s="24" customFormat="1" x14ac:dyDescent="0.25">
      <c r="A162"/>
    </row>
    <row r="163" spans="1:1" s="24" customFormat="1" x14ac:dyDescent="0.25">
      <c r="A163"/>
    </row>
    <row r="164" spans="1:1" s="24" customFormat="1" x14ac:dyDescent="0.25">
      <c r="A164"/>
    </row>
    <row r="165" spans="1:1" s="24" customFormat="1" x14ac:dyDescent="0.25">
      <c r="A165"/>
    </row>
    <row r="166" spans="1:1" s="24" customFormat="1" x14ac:dyDescent="0.25">
      <c r="A166"/>
    </row>
    <row r="167" spans="1:1" s="24" customFormat="1" x14ac:dyDescent="0.25">
      <c r="A167"/>
    </row>
    <row r="168" spans="1:1" s="24" customFormat="1" x14ac:dyDescent="0.25">
      <c r="A168"/>
    </row>
    <row r="169" spans="1:1" s="24" customFormat="1" x14ac:dyDescent="0.25">
      <c r="A169"/>
    </row>
    <row r="170" spans="1:1" s="24" customFormat="1" x14ac:dyDescent="0.25">
      <c r="A170"/>
    </row>
    <row r="171" spans="1:1" s="24" customFormat="1" x14ac:dyDescent="0.25">
      <c r="A171"/>
    </row>
    <row r="172" spans="1:1" s="24" customFormat="1" x14ac:dyDescent="0.25">
      <c r="A172"/>
    </row>
    <row r="173" spans="1:1" s="24" customFormat="1" x14ac:dyDescent="0.25">
      <c r="A17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2:CQ22"/>
  <sheetViews>
    <sheetView showGridLines="0" showRowColHeaders="0" zoomScale="110" zoomScaleNormal="110" workbookViewId="0">
      <selection activeCell="T2" sqref="T2:W2"/>
    </sheetView>
  </sheetViews>
  <sheetFormatPr baseColWidth="10" defaultColWidth="2.09765625" defaultRowHeight="10.199999999999999" x14ac:dyDescent="0.25"/>
  <cols>
    <col min="1" max="16384" width="2.09765625" style="78"/>
  </cols>
  <sheetData>
    <row r="2" spans="2:95" ht="24" customHeight="1" x14ac:dyDescent="0.25">
      <c r="B2" s="101" t="str">
        <f>ArrièreArrièreGrandPèrePaternel1</f>
        <v>Arrière-arrière-grand-père paternel 1</v>
      </c>
      <c r="C2" s="102"/>
      <c r="D2" s="102"/>
      <c r="E2" s="103"/>
      <c r="F2" s="77"/>
      <c r="G2" s="78" t="s">
        <v>79</v>
      </c>
      <c r="H2" s="98" t="str">
        <f>ArrièreArrièreGrandMèrePaternelle1</f>
        <v>Arrière-arrière-grand-mère paternelle 1</v>
      </c>
      <c r="I2" s="99"/>
      <c r="J2" s="99"/>
      <c r="K2" s="100"/>
      <c r="L2" s="77"/>
      <c r="M2" s="78" t="s">
        <v>79</v>
      </c>
      <c r="N2" s="101" t="str">
        <f>ArrièreArrièreGrandPèrePaternel2</f>
        <v>Arrière-arrière-grand-père paternel 2</v>
      </c>
      <c r="O2" s="102"/>
      <c r="P2" s="102"/>
      <c r="Q2" s="103"/>
      <c r="R2" s="77"/>
      <c r="S2" s="78" t="s">
        <v>79</v>
      </c>
      <c r="T2" s="98" t="str">
        <f>ArrièreArrièreGrandMèrePaternelle2</f>
        <v>Arrière-arrière-grand-mère paternelle 2</v>
      </c>
      <c r="U2" s="99"/>
      <c r="V2" s="99"/>
      <c r="W2" s="100"/>
      <c r="X2" s="77"/>
      <c r="Y2" s="78" t="s">
        <v>79</v>
      </c>
      <c r="Z2" s="101" t="str">
        <f>ArrièreArrièreGrandPèrePaternel3</f>
        <v>Arrière-arrière-grand-père paternel 3</v>
      </c>
      <c r="AA2" s="102"/>
      <c r="AB2" s="102"/>
      <c r="AC2" s="103"/>
      <c r="AD2" s="77"/>
      <c r="AE2" s="78" t="s">
        <v>79</v>
      </c>
      <c r="AF2" s="98" t="str">
        <f>ArrièreArrièreGrandMèrePaternelle3</f>
        <v>Arrière-arrière-grand-mère paternelle 3</v>
      </c>
      <c r="AG2" s="99"/>
      <c r="AH2" s="99"/>
      <c r="AI2" s="100"/>
      <c r="AJ2" s="77"/>
      <c r="AK2" s="78" t="s">
        <v>79</v>
      </c>
      <c r="AL2" s="101" t="str">
        <f>ArrièreArrièreGrandPèrePaternel4</f>
        <v>Arrière-arrière-grand-père paternel 4</v>
      </c>
      <c r="AM2" s="102"/>
      <c r="AN2" s="102"/>
      <c r="AO2" s="103"/>
      <c r="AP2" s="77"/>
      <c r="AQ2" s="78" t="s">
        <v>79</v>
      </c>
      <c r="AR2" s="98" t="str">
        <f>ArrièreArrièreGrandMèrePaternelle4</f>
        <v>Arrière-arrière-grand-mère paternelle 4</v>
      </c>
      <c r="AS2" s="99"/>
      <c r="AT2" s="99"/>
      <c r="AU2" s="100"/>
      <c r="AV2" s="77"/>
      <c r="AW2" s="78" t="s">
        <v>79</v>
      </c>
      <c r="AX2" s="101" t="str">
        <f>ArrièreArrièreGrandPèreMaternel1</f>
        <v>Arrière-arrière-grand-père maternel 1</v>
      </c>
      <c r="AY2" s="102"/>
      <c r="AZ2" s="102"/>
      <c r="BA2" s="103"/>
      <c r="BB2" s="77"/>
      <c r="BC2" s="78" t="s">
        <v>79</v>
      </c>
      <c r="BD2" s="98" t="str">
        <f>ArrièreArriereGrandMèreMaternelle1</f>
        <v>Arrière-arrière-grand-mère maternelle 1</v>
      </c>
      <c r="BE2" s="99"/>
      <c r="BF2" s="99"/>
      <c r="BG2" s="100"/>
      <c r="BH2" s="77"/>
      <c r="BI2" s="78" t="s">
        <v>79</v>
      </c>
      <c r="BJ2" s="101" t="str">
        <f>ArrièreArrièreGrandPèreMaternel2</f>
        <v>Arrière-arrière-grand-père maternel 2</v>
      </c>
      <c r="BK2" s="102"/>
      <c r="BL2" s="102"/>
      <c r="BM2" s="103"/>
      <c r="BN2" s="77"/>
      <c r="BO2" s="78" t="s">
        <v>79</v>
      </c>
      <c r="BP2" s="98" t="str">
        <f>ArrièreArrièreGrandMèreMaternelle2</f>
        <v>Arrière-arrière-grand-mère maternelle 2</v>
      </c>
      <c r="BQ2" s="99"/>
      <c r="BR2" s="99"/>
      <c r="BS2" s="100"/>
      <c r="BT2" s="77"/>
      <c r="BU2" s="78" t="s">
        <v>79</v>
      </c>
      <c r="BV2" s="101" t="str">
        <f>ArrièreArrièreGrandPèreMaternel3</f>
        <v>Arrière-arrière-grand-père maternel 3</v>
      </c>
      <c r="BW2" s="102"/>
      <c r="BX2" s="102"/>
      <c r="BY2" s="103"/>
      <c r="BZ2" s="77"/>
      <c r="CA2" s="78" t="s">
        <v>79</v>
      </c>
      <c r="CB2" s="98" t="str">
        <f>ArrièreArrièreGrandMèreMaternelle3</f>
        <v>Arrière-arrière-grand-mère maternelle 3</v>
      </c>
      <c r="CC2" s="99"/>
      <c r="CD2" s="99"/>
      <c r="CE2" s="100"/>
      <c r="CF2" s="77"/>
      <c r="CG2" s="78" t="s">
        <v>79</v>
      </c>
      <c r="CH2" s="101" t="str">
        <f>ArrièreArrièreGrandPèreMaternel4</f>
        <v>Arrière-arrière-grand-père maternel 4</v>
      </c>
      <c r="CI2" s="102"/>
      <c r="CJ2" s="102"/>
      <c r="CK2" s="103"/>
      <c r="CL2" s="77"/>
      <c r="CM2" s="78" t="s">
        <v>79</v>
      </c>
      <c r="CN2" s="98" t="str">
        <f>ArrièreArrièreGrandMèreMaternelle4</f>
        <v>Arrière-arrière-grand-mère maternelle 4</v>
      </c>
      <c r="CO2" s="99"/>
      <c r="CP2" s="99"/>
      <c r="CQ2" s="100"/>
    </row>
    <row r="3" spans="2:95" x14ac:dyDescent="0.25">
      <c r="C3" s="77"/>
      <c r="D3" s="79"/>
      <c r="E3" s="77"/>
      <c r="F3" s="77"/>
      <c r="G3" s="77"/>
      <c r="H3" s="77"/>
      <c r="I3" s="80"/>
      <c r="J3" s="77"/>
      <c r="K3" s="77"/>
      <c r="L3" s="77"/>
      <c r="O3" s="77"/>
      <c r="P3" s="79"/>
      <c r="Q3" s="77"/>
      <c r="R3" s="77"/>
      <c r="S3" s="77"/>
      <c r="T3" s="77"/>
      <c r="U3" s="80"/>
      <c r="V3" s="77"/>
      <c r="W3" s="77"/>
      <c r="X3" s="77"/>
      <c r="AA3" s="77"/>
      <c r="AB3" s="79"/>
      <c r="AC3" s="77"/>
      <c r="AD3" s="77"/>
      <c r="AE3" s="77"/>
      <c r="AF3" s="77"/>
      <c r="AG3" s="80"/>
      <c r="AH3" s="77"/>
      <c r="AI3" s="77"/>
      <c r="AJ3" s="77"/>
      <c r="AM3" s="77"/>
      <c r="AN3" s="79"/>
      <c r="AO3" s="77"/>
      <c r="AP3" s="77"/>
      <c r="AQ3" s="77"/>
      <c r="AR3" s="77"/>
      <c r="AS3" s="80"/>
      <c r="AT3" s="77"/>
      <c r="AU3" s="77"/>
      <c r="AV3" s="77"/>
      <c r="AY3" s="77"/>
      <c r="AZ3" s="79"/>
      <c r="BA3" s="77"/>
      <c r="BB3" s="77"/>
      <c r="BC3" s="77"/>
      <c r="BD3" s="77"/>
      <c r="BE3" s="80"/>
      <c r="BF3" s="77"/>
      <c r="BG3" s="77"/>
      <c r="BH3" s="77"/>
      <c r="BK3" s="77"/>
      <c r="BL3" s="79"/>
      <c r="BM3" s="77"/>
      <c r="BN3" s="77"/>
      <c r="BO3" s="77"/>
      <c r="BP3" s="77"/>
      <c r="BQ3" s="80"/>
      <c r="BR3" s="77"/>
      <c r="BS3" s="77"/>
      <c r="BT3" s="77"/>
      <c r="BW3" s="77"/>
      <c r="BX3" s="79"/>
      <c r="BY3" s="77"/>
      <c r="BZ3" s="77"/>
      <c r="CA3" s="77"/>
      <c r="CB3" s="77"/>
      <c r="CC3" s="80"/>
      <c r="CD3" s="77"/>
      <c r="CE3" s="77"/>
      <c r="CF3" s="77"/>
      <c r="CI3" s="77"/>
      <c r="CJ3" s="79"/>
      <c r="CK3" s="77"/>
      <c r="CL3" s="77"/>
      <c r="CM3" s="77"/>
      <c r="CN3" s="77"/>
      <c r="CO3" s="80"/>
      <c r="CP3" s="77"/>
    </row>
    <row r="4" spans="2:95" x14ac:dyDescent="0.25">
      <c r="C4" s="77"/>
      <c r="D4" s="81"/>
      <c r="E4" s="82"/>
      <c r="F4" s="82"/>
      <c r="G4" s="82"/>
      <c r="H4" s="82"/>
      <c r="I4" s="83"/>
      <c r="J4" s="77"/>
      <c r="K4" s="77"/>
      <c r="L4" s="77"/>
      <c r="O4" s="77"/>
      <c r="P4" s="81"/>
      <c r="Q4" s="82"/>
      <c r="R4" s="82"/>
      <c r="S4" s="82"/>
      <c r="T4" s="82"/>
      <c r="U4" s="83"/>
      <c r="V4" s="77"/>
      <c r="W4" s="77"/>
      <c r="X4" s="77"/>
      <c r="AA4" s="77"/>
      <c r="AB4" s="81"/>
      <c r="AC4" s="82"/>
      <c r="AD4" s="82"/>
      <c r="AE4" s="82"/>
      <c r="AF4" s="82"/>
      <c r="AG4" s="83"/>
      <c r="AH4" s="77"/>
      <c r="AI4" s="77"/>
      <c r="AJ4" s="77"/>
      <c r="AM4" s="77"/>
      <c r="AN4" s="81"/>
      <c r="AO4" s="82"/>
      <c r="AP4" s="82"/>
      <c r="AQ4" s="82"/>
      <c r="AR4" s="82"/>
      <c r="AS4" s="83"/>
      <c r="AT4" s="77"/>
      <c r="AU4" s="77"/>
      <c r="AV4" s="77"/>
      <c r="AY4" s="77"/>
      <c r="AZ4" s="81"/>
      <c r="BA4" s="82"/>
      <c r="BB4" s="82"/>
      <c r="BC4" s="82"/>
      <c r="BD4" s="82"/>
      <c r="BE4" s="83"/>
      <c r="BF4" s="77"/>
      <c r="BG4" s="77"/>
      <c r="BH4" s="77"/>
      <c r="BK4" s="77"/>
      <c r="BL4" s="81"/>
      <c r="BM4" s="82"/>
      <c r="BN4" s="82"/>
      <c r="BO4" s="82"/>
      <c r="BP4" s="82"/>
      <c r="BQ4" s="83"/>
      <c r="BR4" s="77"/>
      <c r="BS4" s="77"/>
      <c r="BT4" s="77"/>
      <c r="BW4" s="77"/>
      <c r="BX4" s="81"/>
      <c r="BY4" s="82"/>
      <c r="BZ4" s="82"/>
      <c r="CA4" s="82"/>
      <c r="CB4" s="82"/>
      <c r="CC4" s="83"/>
      <c r="CD4" s="77"/>
      <c r="CE4" s="77"/>
      <c r="CF4" s="77"/>
      <c r="CI4" s="77"/>
      <c r="CJ4" s="81"/>
      <c r="CK4" s="82"/>
      <c r="CL4" s="82"/>
      <c r="CM4" s="82"/>
      <c r="CN4" s="82"/>
      <c r="CO4" s="83"/>
      <c r="CP4" s="77"/>
    </row>
    <row r="5" spans="2:95" x14ac:dyDescent="0.25">
      <c r="G5" s="84"/>
      <c r="H5" s="85"/>
      <c r="S5" s="84"/>
      <c r="T5" s="85"/>
      <c r="AE5" s="84"/>
      <c r="AF5" s="85"/>
      <c r="AQ5" s="84"/>
      <c r="AR5" s="85"/>
      <c r="AW5" s="78" t="s">
        <v>79</v>
      </c>
      <c r="BC5" s="84"/>
      <c r="BD5" s="85"/>
      <c r="BO5" s="84"/>
      <c r="BP5" s="85"/>
      <c r="CA5" s="84"/>
      <c r="CB5" s="85"/>
      <c r="CM5" s="84"/>
      <c r="CN5" s="85"/>
    </row>
    <row r="6" spans="2:95" x14ac:dyDescent="0.25">
      <c r="G6" s="79"/>
      <c r="H6" s="77"/>
      <c r="S6" s="79"/>
      <c r="T6" s="77"/>
      <c r="AE6" s="79"/>
      <c r="AF6" s="77"/>
      <c r="AQ6" s="79"/>
      <c r="AR6" s="77"/>
      <c r="BC6" s="79"/>
      <c r="BD6" s="77"/>
      <c r="BO6" s="79"/>
      <c r="BP6" s="77"/>
      <c r="CA6" s="79"/>
      <c r="CB6" s="77"/>
      <c r="CM6" s="79"/>
      <c r="CN6" s="77"/>
    </row>
    <row r="7" spans="2:95" ht="55.05" customHeight="1" x14ac:dyDescent="0.25">
      <c r="B7" s="101" t="str">
        <f>ArrièreGrandPèrePaternel1&amp;IF(MétierArrièreGrandPèrePaternel1="","",CHAR(10)&amp;MétierArrièreGrandPèrePaternel1)&amp;IF(NaissanceArrièreGrandPèrePaternel1="","",CHAR(10)&amp;"°"&amp;NaissanceArrièreGrandPèrePaternel1&amp;" - "&amp;LieuNaissanceArrièreGrandPèrePaternel1)&amp;IF(DécèsArrièreGrandPèrePaternel1="","",CHAR(10)&amp;"+"&amp;DécèsArrièreGrandPèrePaternel1&amp;" - "&amp;LieuDécèsArrièreGrandPèrePaternel1)</f>
        <v>Arrière-grand-père paternel 1</v>
      </c>
      <c r="C7" s="102"/>
      <c r="D7" s="102"/>
      <c r="E7" s="102"/>
      <c r="F7" s="102"/>
      <c r="G7" s="102"/>
      <c r="H7" s="102"/>
      <c r="I7" s="102"/>
      <c r="J7" s="102"/>
      <c r="K7" s="103"/>
      <c r="L7" s="77"/>
      <c r="N7" s="98" t="str">
        <f>ArrièreGrandMèrePaternelle1&amp;IF(MétierArrièreGrandMèrePaternelle1="","",CHAR(10)&amp;MétierArrièreGrandMèrePaternelle1)&amp;IF(NaissanceArrièreGrandMèrePaternelle1="","",CHAR(10)&amp;"°"&amp;NaissanceArrièreGrandMèrePaternelle1&amp;" - "&amp;LieuNaissanceArrièreGrandMèrePaternelle1)&amp;IF(DécèsArrièreGrandMèrePaternelle1="","",CHAR(10)&amp;"+"&amp;DécèsArrièreGrandMèrePaternelle1&amp;" - "&amp;LieuDécèsArrièreGrandMèrePaternelle1)</f>
        <v>Arrière-grand-mère paternelle 1</v>
      </c>
      <c r="O7" s="99"/>
      <c r="P7" s="99"/>
      <c r="Q7" s="99"/>
      <c r="R7" s="99"/>
      <c r="S7" s="99"/>
      <c r="T7" s="99"/>
      <c r="U7" s="99"/>
      <c r="V7" s="99"/>
      <c r="W7" s="100"/>
      <c r="X7" s="77"/>
      <c r="Z7" s="101" t="str">
        <f>ArrièreGrandPèrePaternel2&amp;IF(MétierArrièreGrandPèrePaternel2="","",CHAR(10)&amp;MétierArrièreGrandPèrePaternel2)&amp;IF(NaissanceArrièreGrandPèrePaternel2="","",CHAR(10)&amp;"°"&amp;NaissanceArrièreGrandPèrePaternel2&amp;" - "&amp;LieuNaissanceArrièreGrandPèrePaternel2)&amp;IF(DécèsArrièreGrandPèrePaternel2="","",CHAR(10)&amp;"+"&amp;DécèsArrièreGrandPèrePaternel2&amp;" - "&amp;LieuDécèsArrièreGrandPèrePaternel2)</f>
        <v>Arrière-grand-père paternel 2</v>
      </c>
      <c r="AA7" s="102"/>
      <c r="AB7" s="102"/>
      <c r="AC7" s="102"/>
      <c r="AD7" s="102"/>
      <c r="AE7" s="102"/>
      <c r="AF7" s="102"/>
      <c r="AG7" s="102"/>
      <c r="AH7" s="102"/>
      <c r="AI7" s="103"/>
      <c r="AJ7" s="77"/>
      <c r="AL7" s="98" t="str">
        <f>ArrièreGrandMèrePaternelle2&amp;IF(MétierArrièreGrandMèrePaternelle2="","",CHAR(10)&amp;MétierArrièreGrandMèrePaternelle2)&amp;IF(NaissanceArrièreGrandMèrePaternelle2="","",CHAR(10)&amp;"°"&amp;NaissanceArrièreGrandMèrePaternelle2&amp;" - "&amp;LieuNaissanceArrièreGrandMèrePaternelle2)&amp;IF(DécèsArrièreGrandMèrePaternelle2="","",CHAR(10)&amp;"+"&amp;DécèsArrièreGrandMèrePaternelle2&amp;" - "&amp;LieuDécèsArrièreGrandMèrePaternelle2)</f>
        <v>Arrière-grand-mère paternelle 2</v>
      </c>
      <c r="AM7" s="99"/>
      <c r="AN7" s="99"/>
      <c r="AO7" s="99"/>
      <c r="AP7" s="99"/>
      <c r="AQ7" s="99"/>
      <c r="AR7" s="99"/>
      <c r="AS7" s="99"/>
      <c r="AT7" s="99"/>
      <c r="AU7" s="100"/>
      <c r="AV7" s="77"/>
      <c r="AX7" s="101" t="str">
        <f>ArrièreGrandPèreMaternel1&amp;IF(MétierArrièreGrandPèreMaternel1="","",CHAR(10)&amp;MétierArrièreGrandPèreMaternel1)&amp;IF(NaissanceArrièreGrandPèreMaternel1="","",CHAR(10)&amp;"°"&amp;NaissanceArrièreGrandPèreMaternel1&amp;" - "&amp;LieuNaissanceArrièreGrandPèreMaternel1)&amp;IF(DécèsArrièreGrandPèreMaternel1="","",CHAR(10)&amp;"+"&amp;DécèsArrièreGrandPèreMaternel1&amp;" - "&amp;LieuDécèsArrièreGrandPèreMaternel1)</f>
        <v>Arrière-grand-père maternel 1</v>
      </c>
      <c r="AY7" s="102"/>
      <c r="AZ7" s="102"/>
      <c r="BA7" s="102"/>
      <c r="BB7" s="102"/>
      <c r="BC7" s="102"/>
      <c r="BD7" s="102"/>
      <c r="BE7" s="102"/>
      <c r="BF7" s="102"/>
      <c r="BG7" s="103"/>
      <c r="BH7" s="77"/>
      <c r="BJ7" s="98" t="str">
        <f>ArrièreGrandMèreMaternelle1&amp;IF(MétierArrièreGrandMèreMaternelle1="","",CHAR(10)&amp;MétierArrièreGrandMèreMaternelle1)&amp;IF(NaissanceArrièreGrandMèreMaternelle1="","",CHAR(10)&amp;"°"&amp;NaissanceArrièreGrandMèreMaternelle1&amp;" - "&amp;LieuNaissanceArrièreGrandMèreMaternelle1)&amp;IF(DécèsArrièreGrandMèreMaternelle1="","",CHAR(10)&amp;"+"&amp;DécèsArrièreGrandMèreMaternelle1&amp;" - "&amp;LieuDécèsArrièreGrandMèreMaternelle1)</f>
        <v>Arrière-grand-mère maternelle 1</v>
      </c>
      <c r="BK7" s="99"/>
      <c r="BL7" s="99"/>
      <c r="BM7" s="99"/>
      <c r="BN7" s="99"/>
      <c r="BO7" s="99"/>
      <c r="BP7" s="99"/>
      <c r="BQ7" s="99"/>
      <c r="BR7" s="99"/>
      <c r="BS7" s="100"/>
      <c r="BT7" s="77"/>
      <c r="BV7" s="101" t="str">
        <f>ArrièreGrandPèreMaternel2&amp;IF(MétierArrièreGrandPèreMaternel2="","",CHAR(10)&amp;MétierArrièreGrandPèreMaternel2)&amp;IF(NaissanceArrièreGrandPèreMaternel2="","",CHAR(10)&amp;"°"&amp;NaissanceArrièreGrandPèreMaternel2&amp;" - "&amp;LieuNaissanceArrièreGrandPèreMaternel2)&amp;IF(DécèsArrièreGrandPèreMaternel2="","",CHAR(10)&amp;"+"&amp;DécèsArrièreGrandPèreMaternel2&amp;" - "&amp;LieuDécèsArrièreGrandPèreMaternel2)</f>
        <v>Arrière-grand-père maternel 2</v>
      </c>
      <c r="BW7" s="102"/>
      <c r="BX7" s="102"/>
      <c r="BY7" s="102"/>
      <c r="BZ7" s="102"/>
      <c r="CA7" s="102"/>
      <c r="CB7" s="102"/>
      <c r="CC7" s="102"/>
      <c r="CD7" s="102"/>
      <c r="CE7" s="103"/>
      <c r="CF7" s="77"/>
      <c r="CH7" s="98" t="str">
        <f>ArrièreGrandMèreMaternelle2&amp;IF(MétierArrièreGrandMèreMaternelle2="","",CHAR(10)&amp;MétierArrièreGrandMèreMaternelle2)&amp;IF(NaissanceArrièreGrandMèreMaternelle2="","",CHAR(10)&amp;"°"&amp;NaissanceArrièreGrandMèreMaternelle2&amp;" - "&amp;LieuNaissanceArrièreGrandMèreMaternelle2)&amp;IF(DécèsArrièreGrandMèreMaternelle2="","",CHAR(10)&amp;"+"&amp;DécèsArrièreGrandMèreMaternelle2&amp;" - "&amp;LieuDécèsArrièreGrandMèreMaternelle2)</f>
        <v>Arrière-grand-mère maternelle 2</v>
      </c>
      <c r="CI7" s="99"/>
      <c r="CJ7" s="99"/>
      <c r="CK7" s="99"/>
      <c r="CL7" s="99"/>
      <c r="CM7" s="99"/>
      <c r="CN7" s="99"/>
      <c r="CO7" s="99"/>
      <c r="CP7" s="99"/>
      <c r="CQ7" s="100"/>
    </row>
    <row r="8" spans="2:95" x14ac:dyDescent="0.25">
      <c r="C8" s="77"/>
      <c r="D8" s="77"/>
      <c r="E8" s="77"/>
      <c r="F8" s="77"/>
      <c r="G8" s="79"/>
      <c r="H8" s="77"/>
      <c r="I8" s="77"/>
      <c r="J8" s="77"/>
      <c r="K8" s="77"/>
      <c r="L8" s="77"/>
      <c r="M8" s="77"/>
      <c r="N8" s="77"/>
      <c r="O8" s="77"/>
      <c r="P8" s="77"/>
      <c r="Q8" s="77"/>
      <c r="R8" s="77"/>
      <c r="S8" s="79"/>
      <c r="T8" s="77"/>
      <c r="U8" s="77"/>
      <c r="V8" s="77"/>
      <c r="W8" s="77"/>
      <c r="X8" s="77"/>
      <c r="AA8" s="77"/>
      <c r="AB8" s="77"/>
      <c r="AC8" s="77"/>
      <c r="AD8" s="77"/>
      <c r="AE8" s="79"/>
      <c r="AF8" s="77"/>
      <c r="AG8" s="77"/>
      <c r="AH8" s="77"/>
      <c r="AI8" s="77"/>
      <c r="AJ8" s="77"/>
      <c r="AK8" s="77"/>
      <c r="AL8" s="77"/>
      <c r="AM8" s="77"/>
      <c r="AN8" s="77"/>
      <c r="AO8" s="77"/>
      <c r="AP8" s="77"/>
      <c r="AQ8" s="79"/>
      <c r="AR8" s="77"/>
      <c r="AS8" s="77"/>
      <c r="AT8" s="77"/>
      <c r="AU8" s="77"/>
      <c r="AV8" s="77"/>
      <c r="AY8" s="77"/>
      <c r="AZ8" s="77"/>
      <c r="BA8" s="77"/>
      <c r="BB8" s="77"/>
      <c r="BC8" s="79"/>
      <c r="BD8" s="77"/>
      <c r="BE8" s="77"/>
      <c r="BF8" s="77"/>
      <c r="BG8" s="77"/>
      <c r="BH8" s="77"/>
      <c r="BI8" s="77"/>
      <c r="BJ8" s="77"/>
      <c r="BK8" s="77"/>
      <c r="BL8" s="77"/>
      <c r="BM8" s="77"/>
      <c r="BN8" s="77"/>
      <c r="BO8" s="79"/>
      <c r="BP8" s="77"/>
      <c r="BQ8" s="77"/>
      <c r="BR8" s="77"/>
      <c r="BS8" s="77"/>
      <c r="BT8" s="77"/>
      <c r="BW8" s="77"/>
      <c r="BX8" s="77"/>
      <c r="BY8" s="77"/>
      <c r="BZ8" s="77"/>
      <c r="CA8" s="79"/>
      <c r="CB8" s="77"/>
      <c r="CC8" s="77"/>
      <c r="CD8" s="77"/>
      <c r="CE8" s="77"/>
      <c r="CF8" s="77"/>
      <c r="CG8" s="77"/>
      <c r="CH8" s="77"/>
      <c r="CI8" s="77"/>
      <c r="CJ8" s="77"/>
      <c r="CK8" s="77"/>
      <c r="CL8" s="77"/>
      <c r="CM8" s="79"/>
      <c r="CN8" s="77"/>
      <c r="CO8" s="77"/>
      <c r="CP8" s="77"/>
    </row>
    <row r="9" spans="2:95" x14ac:dyDescent="0.25">
      <c r="C9" s="77"/>
      <c r="D9" s="77"/>
      <c r="E9" s="77"/>
      <c r="F9" s="77"/>
      <c r="G9" s="81"/>
      <c r="H9" s="82"/>
      <c r="I9" s="82"/>
      <c r="J9" s="82"/>
      <c r="K9" s="82"/>
      <c r="L9" s="82"/>
      <c r="M9" s="82"/>
      <c r="N9" s="82"/>
      <c r="O9" s="82"/>
      <c r="P9" s="82"/>
      <c r="Q9" s="82"/>
      <c r="R9" s="82"/>
      <c r="S9" s="79"/>
      <c r="T9" s="77"/>
      <c r="U9" s="77"/>
      <c r="V9" s="77"/>
      <c r="W9" s="77"/>
      <c r="X9" s="77"/>
      <c r="AA9" s="77"/>
      <c r="AB9" s="77"/>
      <c r="AC9" s="77"/>
      <c r="AD9" s="77"/>
      <c r="AE9" s="81"/>
      <c r="AF9" s="82"/>
      <c r="AG9" s="82"/>
      <c r="AH9" s="82"/>
      <c r="AI9" s="82"/>
      <c r="AJ9" s="82"/>
      <c r="AK9" s="82"/>
      <c r="AL9" s="82"/>
      <c r="AM9" s="82"/>
      <c r="AN9" s="82"/>
      <c r="AO9" s="82"/>
      <c r="AP9" s="82"/>
      <c r="AQ9" s="79"/>
      <c r="AR9" s="77"/>
      <c r="AS9" s="77"/>
      <c r="AT9" s="77"/>
      <c r="AU9" s="77"/>
      <c r="AV9" s="77"/>
      <c r="AY9" s="77"/>
      <c r="AZ9" s="77"/>
      <c r="BA9" s="77"/>
      <c r="BB9" s="77"/>
      <c r="BC9" s="81"/>
      <c r="BD9" s="82"/>
      <c r="BE9" s="82"/>
      <c r="BF9" s="82"/>
      <c r="BG9" s="82"/>
      <c r="BH9" s="82"/>
      <c r="BI9" s="82"/>
      <c r="BJ9" s="82"/>
      <c r="BK9" s="82"/>
      <c r="BL9" s="82"/>
      <c r="BM9" s="82"/>
      <c r="BN9" s="82"/>
      <c r="BO9" s="79"/>
      <c r="BP9" s="77"/>
      <c r="BQ9" s="77"/>
      <c r="BR9" s="77"/>
      <c r="BS9" s="77"/>
      <c r="BT9" s="77"/>
      <c r="BW9" s="77"/>
      <c r="BX9" s="77"/>
      <c r="BY9" s="77"/>
      <c r="BZ9" s="77"/>
      <c r="CA9" s="81"/>
      <c r="CB9" s="82"/>
      <c r="CC9" s="82"/>
      <c r="CD9" s="82"/>
      <c r="CE9" s="82"/>
      <c r="CF9" s="82"/>
      <c r="CG9" s="82"/>
      <c r="CH9" s="82"/>
      <c r="CI9" s="82"/>
      <c r="CJ9" s="82"/>
      <c r="CK9" s="82"/>
      <c r="CL9" s="82"/>
      <c r="CM9" s="79"/>
      <c r="CN9" s="77"/>
      <c r="CO9" s="77"/>
      <c r="CP9" s="77"/>
    </row>
    <row r="10" spans="2:95" x14ac:dyDescent="0.25">
      <c r="C10" s="77"/>
      <c r="D10" s="77"/>
      <c r="E10" s="77"/>
      <c r="F10" s="77"/>
      <c r="G10" s="77"/>
      <c r="H10" s="77"/>
      <c r="I10" s="77"/>
      <c r="J10" s="77"/>
      <c r="K10" s="77"/>
      <c r="L10" s="77"/>
      <c r="M10" s="84"/>
      <c r="N10" s="85"/>
      <c r="O10" s="77"/>
      <c r="P10" s="77"/>
      <c r="Q10" s="77"/>
      <c r="R10" s="77"/>
      <c r="S10" s="77"/>
      <c r="T10" s="77"/>
      <c r="U10" s="77"/>
      <c r="V10" s="77"/>
      <c r="W10" s="77"/>
      <c r="X10" s="77"/>
      <c r="AA10" s="77"/>
      <c r="AB10" s="77"/>
      <c r="AC10" s="77"/>
      <c r="AD10" s="77"/>
      <c r="AE10" s="77"/>
      <c r="AF10" s="77"/>
      <c r="AG10" s="77"/>
      <c r="AH10" s="77"/>
      <c r="AI10" s="77"/>
      <c r="AJ10" s="77"/>
      <c r="AK10" s="84"/>
      <c r="AL10" s="85"/>
      <c r="AM10" s="77"/>
      <c r="AN10" s="77"/>
      <c r="AO10" s="77"/>
      <c r="AP10" s="77"/>
      <c r="AQ10" s="77"/>
      <c r="AR10" s="77"/>
      <c r="AS10" s="77"/>
      <c r="AT10" s="77"/>
      <c r="AU10" s="77"/>
      <c r="AV10" s="77"/>
      <c r="AY10" s="77"/>
      <c r="AZ10" s="77"/>
      <c r="BA10" s="77"/>
      <c r="BB10" s="77"/>
      <c r="BC10" s="77"/>
      <c r="BD10" s="77"/>
      <c r="BE10" s="77"/>
      <c r="BF10" s="77"/>
      <c r="BG10" s="77"/>
      <c r="BH10" s="77"/>
      <c r="BI10" s="84"/>
      <c r="BJ10" s="85"/>
      <c r="BK10" s="77"/>
      <c r="BL10" s="77"/>
      <c r="BM10" s="77"/>
      <c r="BN10" s="77"/>
      <c r="BO10" s="77"/>
      <c r="BP10" s="77"/>
      <c r="BQ10" s="77"/>
      <c r="BR10" s="77"/>
      <c r="BS10" s="77"/>
      <c r="BT10" s="77"/>
      <c r="BW10" s="77"/>
      <c r="BX10" s="77"/>
      <c r="BY10" s="77"/>
      <c r="BZ10" s="77"/>
      <c r="CA10" s="77"/>
      <c r="CB10" s="77"/>
      <c r="CC10" s="77"/>
      <c r="CD10" s="77"/>
      <c r="CE10" s="77"/>
      <c r="CF10" s="77"/>
      <c r="CG10" s="84"/>
      <c r="CH10" s="85"/>
      <c r="CI10" s="77"/>
      <c r="CJ10" s="77"/>
      <c r="CK10" s="77"/>
      <c r="CL10" s="77"/>
      <c r="CM10" s="77"/>
      <c r="CN10" s="77"/>
      <c r="CO10" s="77"/>
      <c r="CP10" s="77"/>
    </row>
    <row r="11" spans="2:95" x14ac:dyDescent="0.25">
      <c r="M11" s="79"/>
      <c r="N11" s="77"/>
      <c r="AK11" s="79"/>
      <c r="AL11" s="77"/>
      <c r="BI11" s="79"/>
      <c r="BJ11" s="77"/>
      <c r="CA11" s="77"/>
      <c r="CG11" s="79"/>
      <c r="CH11" s="77"/>
    </row>
    <row r="12" spans="2:95" ht="55.05" customHeight="1" x14ac:dyDescent="0.25">
      <c r="H12" s="101" t="str">
        <f>GrandPèrePaternel&amp;IF(MétierGrandPèrePaternel="","",CHAR(10)&amp;MétierGrandPèrePaternel)&amp;IF(NaissanceGrandPèrePaternel="","",CHAR(10)&amp;"°"&amp;NaissanceGrandPèrePaternel&amp;" - "&amp;LieuNaissanceGrandPèrePaternel)&amp;IF(DécèsGrandPèrePaternel="","",CHAR(10)&amp;"+"&amp;DécèsGrandPèrePaternel&amp;" - "&amp;LieuDécèsGrandPèrePaternel)</f>
        <v>Jean-François Dupont
Médecin
°3 mars 1906 - Lille, France
+17 juin 1991 - Paris, France</v>
      </c>
      <c r="I12" s="102"/>
      <c r="J12" s="102"/>
      <c r="K12" s="102"/>
      <c r="L12" s="102"/>
      <c r="M12" s="102"/>
      <c r="N12" s="102"/>
      <c r="O12" s="102"/>
      <c r="P12" s="102"/>
      <c r="Q12" s="103"/>
      <c r="R12" s="77"/>
      <c r="AF12" s="98" t="str">
        <f>GrandMèrePaternelle&amp;IF(MétierGrandMèrePaternelle="","",CHAR(10)&amp;MétierGrandMèrePaternelle)&amp;IF(NaissanceGrandMèrePaternelle="","",CHAR(10)&amp;"°"&amp;NaissanceGrandMèrePaternelle&amp;" - "&amp;LieuNaissanceGrandMèrePaternelle)&amp;IF(DécèsGrandMèrePaternelle="","",CHAR(10)&amp;"+"&amp;DécèsGrandMèrePaternelle&amp;" - "&amp;LieuDécèsGrandMèrePaternelle)</f>
        <v>Laure Goudiard du Mesnil
Infirmière
°11 novembre 1925 - France
+4 mars 2005 - Paris, France</v>
      </c>
      <c r="AG12" s="99"/>
      <c r="AH12" s="99"/>
      <c r="AI12" s="99"/>
      <c r="AJ12" s="99"/>
      <c r="AK12" s="99"/>
      <c r="AL12" s="99"/>
      <c r="AM12" s="99"/>
      <c r="AN12" s="99"/>
      <c r="AO12" s="100"/>
      <c r="AP12" s="77"/>
      <c r="BD12" s="101" t="str">
        <f>GrandPèreMaternel&amp;IF(MétierGrandPèreMaternel="","",CHAR(10)&amp;MétierGrandPèreMaternel)&amp;IF(NaissanceGrandPèreMaternel="","",CHAR(10)&amp;"°"&amp;NaissanceGrandPèreMaternel&amp;" - "&amp;LieuNaissanceGrandPèreMaternel)&amp;IF(DécèsGrandPèreMaternel="","",CHAR(10)&amp;"+"&amp;DécèsGrandPèreMaternel&amp;" - "&amp;LieuDécèsGrandPèreMaternel)</f>
        <v>Thomas Søndergaard Jensen
Juriste
°13 décembre 1926 - Copenhague, Danemark
+24 janvier 2006 - Paris, France</v>
      </c>
      <c r="BE12" s="102"/>
      <c r="BF12" s="102"/>
      <c r="BG12" s="102"/>
      <c r="BH12" s="102"/>
      <c r="BI12" s="102"/>
      <c r="BJ12" s="102"/>
      <c r="BK12" s="102"/>
      <c r="BL12" s="102"/>
      <c r="BM12" s="103"/>
      <c r="BN12" s="77"/>
      <c r="CB12" s="98" t="str">
        <f>GrandMèreMaternelle&amp;IF(MétierGrandMèreMaternelle="","",CHAR(10)&amp;MétierGrandMèreMaternelle)&amp;IF(NaissanceGrandMèreMaternelle="","",CHAR(10)&amp;"°"&amp;NaissanceGrandMèreMaternelle&amp;" - "&amp;LieuNaissanceGrandMèreMaternelle)&amp;IF(DécèsGrandMèreMaternelle="","",CHAR(10)&amp;"+"&amp;DécèsGrandMèreMaternelle&amp;" - "&amp;LieuDécèsGrandMèreMaternelle)</f>
        <v>Charlotte Louis
Retraité
°27 septembre 1932 - Copenhague, Danemark</v>
      </c>
      <c r="CC12" s="99"/>
      <c r="CD12" s="99"/>
      <c r="CE12" s="99"/>
      <c r="CF12" s="99"/>
      <c r="CG12" s="99"/>
      <c r="CH12" s="99"/>
      <c r="CI12" s="99"/>
      <c r="CJ12" s="99"/>
      <c r="CK12" s="100"/>
      <c r="CL12" s="77"/>
    </row>
    <row r="13" spans="2:95" x14ac:dyDescent="0.25">
      <c r="I13" s="77"/>
      <c r="J13" s="77"/>
      <c r="K13" s="77"/>
      <c r="L13" s="77"/>
      <c r="M13" s="79"/>
      <c r="N13" s="77"/>
      <c r="O13" s="77"/>
      <c r="P13" s="77"/>
      <c r="Q13" s="77"/>
      <c r="R13" s="77"/>
      <c r="S13" s="77"/>
      <c r="T13" s="77"/>
      <c r="U13" s="77"/>
      <c r="V13" s="77"/>
      <c r="W13" s="77"/>
      <c r="X13" s="77"/>
      <c r="Y13" s="77"/>
      <c r="AG13" s="77"/>
      <c r="AH13" s="77"/>
      <c r="AI13" s="77"/>
      <c r="AJ13" s="77"/>
      <c r="AK13" s="79"/>
      <c r="AL13" s="77"/>
      <c r="AM13" s="77"/>
      <c r="AN13" s="77"/>
      <c r="AO13" s="77"/>
      <c r="AP13" s="77"/>
      <c r="BE13" s="77"/>
      <c r="BF13" s="77"/>
      <c r="BG13" s="77"/>
      <c r="BH13" s="77"/>
      <c r="BI13" s="79"/>
      <c r="BJ13" s="77"/>
      <c r="BK13" s="77"/>
      <c r="BL13" s="77"/>
      <c r="BM13" s="77"/>
      <c r="BN13" s="77"/>
      <c r="BO13" s="77"/>
      <c r="BP13" s="77"/>
      <c r="BQ13" s="77"/>
      <c r="BR13" s="77"/>
      <c r="BS13" s="77"/>
      <c r="BT13" s="77"/>
      <c r="BU13" s="77"/>
      <c r="CC13" s="77"/>
      <c r="CD13" s="77"/>
      <c r="CE13" s="77"/>
      <c r="CF13" s="77"/>
      <c r="CG13" s="79"/>
      <c r="CH13" s="77"/>
      <c r="CI13" s="77"/>
      <c r="CJ13" s="77"/>
      <c r="CK13" s="77"/>
      <c r="CL13" s="77"/>
    </row>
    <row r="14" spans="2:95" x14ac:dyDescent="0.25">
      <c r="I14" s="77"/>
      <c r="J14" s="77"/>
      <c r="K14" s="77"/>
      <c r="L14" s="77"/>
      <c r="M14" s="81"/>
      <c r="N14" s="82"/>
      <c r="O14" s="82"/>
      <c r="P14" s="82"/>
      <c r="Q14" s="82"/>
      <c r="R14" s="82"/>
      <c r="S14" s="82"/>
      <c r="T14" s="82"/>
      <c r="U14" s="82"/>
      <c r="V14" s="82"/>
      <c r="W14" s="82"/>
      <c r="X14" s="82"/>
      <c r="Y14" s="77"/>
      <c r="AG14" s="77"/>
      <c r="AH14" s="77"/>
      <c r="AI14" s="77"/>
      <c r="AJ14" s="77"/>
      <c r="AK14" s="79"/>
      <c r="AL14" s="77"/>
      <c r="AM14" s="77"/>
      <c r="AN14" s="77"/>
      <c r="AO14" s="77"/>
      <c r="AP14" s="77"/>
      <c r="BE14" s="77"/>
      <c r="BF14" s="77"/>
      <c r="BG14" s="77"/>
      <c r="BH14" s="77"/>
      <c r="BI14" s="81"/>
      <c r="BJ14" s="82"/>
      <c r="BK14" s="82"/>
      <c r="BL14" s="82"/>
      <c r="BM14" s="82"/>
      <c r="BN14" s="82"/>
      <c r="BO14" s="82"/>
      <c r="BP14" s="82"/>
      <c r="BQ14" s="82"/>
      <c r="BR14" s="82"/>
      <c r="BS14" s="82"/>
      <c r="BT14" s="82"/>
      <c r="BU14" s="82"/>
      <c r="CC14" s="77"/>
      <c r="CD14" s="77"/>
      <c r="CE14" s="77"/>
      <c r="CF14" s="77"/>
      <c r="CG14" s="79"/>
      <c r="CH14" s="77"/>
      <c r="CI14" s="77"/>
      <c r="CJ14" s="77"/>
      <c r="CK14" s="77"/>
      <c r="CL14" s="77"/>
    </row>
    <row r="15" spans="2:95" x14ac:dyDescent="0.25">
      <c r="I15" s="77"/>
      <c r="J15" s="77"/>
      <c r="K15" s="77"/>
      <c r="L15" s="77"/>
      <c r="M15" s="77"/>
      <c r="N15" s="77"/>
      <c r="O15" s="77"/>
      <c r="P15" s="77"/>
      <c r="Q15" s="77"/>
      <c r="R15" s="77"/>
      <c r="S15" s="77"/>
      <c r="T15" s="77"/>
      <c r="U15" s="77"/>
      <c r="V15" s="77"/>
      <c r="W15" s="77"/>
      <c r="X15" s="77"/>
      <c r="Y15" s="84"/>
      <c r="Z15" s="85"/>
      <c r="AA15" s="85"/>
      <c r="AB15" s="85"/>
      <c r="AC15" s="85"/>
      <c r="AD15" s="85"/>
      <c r="AE15" s="85"/>
      <c r="AF15" s="85"/>
      <c r="AG15" s="85"/>
      <c r="AH15" s="85"/>
      <c r="AI15" s="85"/>
      <c r="AJ15" s="85"/>
      <c r="AK15" s="77"/>
      <c r="AL15" s="77"/>
      <c r="AM15" s="77"/>
      <c r="AN15" s="77"/>
      <c r="AO15" s="77"/>
      <c r="AP15" s="77"/>
      <c r="BE15" s="77"/>
      <c r="BF15" s="77"/>
      <c r="BG15" s="77"/>
      <c r="BH15" s="77"/>
      <c r="BI15" s="77"/>
      <c r="BJ15" s="77"/>
      <c r="BK15" s="77"/>
      <c r="BL15" s="77"/>
      <c r="BM15" s="77"/>
      <c r="BN15" s="77"/>
      <c r="BO15" s="77"/>
      <c r="BP15" s="77"/>
      <c r="BQ15" s="77"/>
      <c r="BR15" s="77"/>
      <c r="BS15" s="77"/>
      <c r="BT15" s="77"/>
      <c r="BU15" s="86"/>
      <c r="BV15" s="85"/>
      <c r="BW15" s="85"/>
      <c r="BX15" s="85"/>
      <c r="BY15" s="85"/>
      <c r="BZ15" s="85"/>
      <c r="CA15" s="85"/>
      <c r="CB15" s="85"/>
      <c r="CC15" s="85"/>
      <c r="CD15" s="85"/>
      <c r="CE15" s="85"/>
      <c r="CF15" s="85"/>
      <c r="CG15" s="77"/>
      <c r="CH15" s="77"/>
      <c r="CI15" s="77"/>
      <c r="CJ15" s="77"/>
      <c r="CK15" s="77"/>
      <c r="CL15" s="77"/>
    </row>
    <row r="16" spans="2:95" x14ac:dyDescent="0.25">
      <c r="Y16" s="79"/>
      <c r="Z16" s="77"/>
      <c r="AA16" s="77"/>
      <c r="AB16" s="77"/>
      <c r="AC16" s="77"/>
      <c r="AD16" s="77"/>
      <c r="AE16" s="77"/>
      <c r="AF16" s="77"/>
      <c r="AG16" s="77"/>
      <c r="AH16" s="77"/>
      <c r="AI16" s="77"/>
      <c r="AJ16" s="77"/>
      <c r="AK16" s="77"/>
      <c r="BU16" s="80"/>
      <c r="BV16" s="79"/>
      <c r="BW16" s="77"/>
      <c r="BX16" s="77"/>
      <c r="BY16" s="77"/>
      <c r="BZ16" s="77"/>
      <c r="CA16" s="77"/>
      <c r="CB16" s="77"/>
      <c r="CC16" s="77"/>
      <c r="CD16" s="77"/>
      <c r="CE16" s="77"/>
      <c r="CF16" s="77"/>
      <c r="CG16" s="77"/>
    </row>
    <row r="17" spans="20:78" ht="55.05" customHeight="1" x14ac:dyDescent="0.25">
      <c r="T17" s="101" t="str">
        <f>Père&amp;IF(MétierPère="","",CHAR(10)&amp;MétierPère)&amp;IF(NaissancePère="","",CHAR(10)&amp;"°"&amp;NaissancePère&amp;" - "&amp;LieuNaissancePère&amp;IF(DécèsPère="","",CHAR(10)&amp;"+"&amp;DécèsPère&amp;" - "&amp;LieuDécèsPère))</f>
        <v>Roger Dupont
Restaurateur
°11 février 1948 - Lille, France</v>
      </c>
      <c r="U17" s="102"/>
      <c r="V17" s="102"/>
      <c r="W17" s="102"/>
      <c r="X17" s="102"/>
      <c r="Y17" s="102"/>
      <c r="Z17" s="102"/>
      <c r="AA17" s="102"/>
      <c r="AB17" s="102"/>
      <c r="AC17" s="103"/>
      <c r="AD17" s="87"/>
      <c r="BP17" s="98" t="str">
        <f>Mère&amp;IF(MétierMère="","",CHAR(10)&amp;MétierMère)&amp;IF(NaissanceMère="","",CHAR(10)&amp;"°"&amp;NaissanceMère&amp;" - "&amp;LieuNaissanceMère&amp;IF(DécèsMère="","",CHAR(10)&amp;"+"&amp;DécèsMère&amp;" - "&amp;LieuDécèsMère))</f>
        <v>Christiane,Rønnow Jensen
Secrétaire
°13 février 1953 - Danemark</v>
      </c>
      <c r="BQ17" s="99"/>
      <c r="BR17" s="99"/>
      <c r="BS17" s="99"/>
      <c r="BT17" s="99"/>
      <c r="BU17" s="99"/>
      <c r="BV17" s="99"/>
      <c r="BW17" s="99"/>
      <c r="BX17" s="99"/>
      <c r="BY17" s="100"/>
      <c r="BZ17" s="77"/>
    </row>
    <row r="18" spans="20:78" ht="13.2" customHeight="1" x14ac:dyDescent="0.25">
      <c r="U18" s="77"/>
      <c r="V18" s="77"/>
      <c r="W18" s="77"/>
      <c r="X18" s="77"/>
      <c r="Y18" s="79"/>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80"/>
      <c r="BV18" s="77"/>
      <c r="BW18" s="77"/>
      <c r="BX18" s="77"/>
      <c r="BY18" s="77"/>
      <c r="BZ18" s="77"/>
    </row>
    <row r="19" spans="20:78" ht="13.2" customHeight="1" x14ac:dyDescent="0.25">
      <c r="U19" s="77"/>
      <c r="V19" s="77"/>
      <c r="W19" s="77"/>
      <c r="X19" s="77"/>
      <c r="Y19" s="81"/>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3"/>
      <c r="BV19" s="77"/>
      <c r="BW19" s="77"/>
      <c r="BX19" s="77"/>
      <c r="BY19" s="77"/>
      <c r="BZ19" s="77"/>
    </row>
    <row r="20" spans="20:78" ht="13.2" customHeight="1" x14ac:dyDescent="0.25">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84"/>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row>
    <row r="21" spans="20:78" x14ac:dyDescent="0.25">
      <c r="AW21" s="79"/>
    </row>
    <row r="22" spans="20:78" ht="55.05" customHeight="1" x14ac:dyDescent="0.25">
      <c r="AR22" s="104" t="s">
        <v>97</v>
      </c>
      <c r="AS22" s="105"/>
      <c r="AT22" s="105"/>
      <c r="AU22" s="105"/>
      <c r="AV22" s="105"/>
      <c r="AW22" s="105"/>
      <c r="AX22" s="105"/>
      <c r="AY22" s="105"/>
      <c r="AZ22" s="105"/>
      <c r="BA22" s="106"/>
      <c r="BB22" s="87"/>
      <c r="BE22" s="78" t="s">
        <v>96</v>
      </c>
    </row>
  </sheetData>
  <mergeCells count="31">
    <mergeCell ref="T17:AC17"/>
    <mergeCell ref="BP17:BY17"/>
    <mergeCell ref="AR22:BA22"/>
    <mergeCell ref="BV7:CE7"/>
    <mergeCell ref="CH7:CQ7"/>
    <mergeCell ref="H12:Q12"/>
    <mergeCell ref="AF12:AO12"/>
    <mergeCell ref="BD12:BM12"/>
    <mergeCell ref="CB12:CK12"/>
    <mergeCell ref="BV2:BY2"/>
    <mergeCell ref="CB2:CE2"/>
    <mergeCell ref="CH2:CK2"/>
    <mergeCell ref="T2:W2"/>
    <mergeCell ref="Z2:AC2"/>
    <mergeCell ref="AF2:AI2"/>
    <mergeCell ref="CN2:CQ2"/>
    <mergeCell ref="B7:K7"/>
    <mergeCell ref="N7:W7"/>
    <mergeCell ref="Z7:AI7"/>
    <mergeCell ref="AL7:AU7"/>
    <mergeCell ref="AX7:BG7"/>
    <mergeCell ref="BJ7:BS7"/>
    <mergeCell ref="AL2:AO2"/>
    <mergeCell ref="AR2:AU2"/>
    <mergeCell ref="AX2:BA2"/>
    <mergeCell ref="BD2:BG2"/>
    <mergeCell ref="BJ2:BM2"/>
    <mergeCell ref="BP2:BS2"/>
    <mergeCell ref="B2:E2"/>
    <mergeCell ref="H2:K2"/>
    <mergeCell ref="N2:Q2"/>
  </mergeCells>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4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4"/>
    <pageSetUpPr fitToPage="1"/>
  </sheetPr>
  <dimension ref="A1:I32"/>
  <sheetViews>
    <sheetView showGridLines="0" zoomScale="90" zoomScaleNormal="90" workbookViewId="0">
      <selection activeCell="B25" sqref="B25:H25"/>
    </sheetView>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4.59765625" customWidth="1"/>
    <col min="6" max="6" width="19.5" customWidth="1"/>
    <col min="7" max="8" width="19.59765625" customWidth="1"/>
    <col min="9" max="9" width="9.09765625" customWidth="1"/>
    <col min="10" max="10" width="10.09765625" customWidth="1"/>
    <col min="11" max="11" width="9.59765625" customWidth="1"/>
    <col min="12" max="12" width="7" customWidth="1"/>
  </cols>
  <sheetData>
    <row r="1" spans="1:9" ht="61.5" customHeight="1" x14ac:dyDescent="0.75">
      <c r="A1" s="24"/>
      <c r="B1" s="26" t="str">
        <f>NomArbre</f>
        <v>Dupont - Jensen</v>
      </c>
      <c r="C1" s="27"/>
      <c r="D1" s="27"/>
      <c r="E1" s="27"/>
      <c r="F1" s="27"/>
      <c r="G1" s="27"/>
      <c r="H1" s="27"/>
      <c r="I1" s="24"/>
    </row>
    <row r="2" spans="1:9" ht="57" x14ac:dyDescent="0.25">
      <c r="A2" s="24"/>
      <c r="B2" s="28" t="s">
        <v>41</v>
      </c>
      <c r="C2" s="29"/>
      <c r="D2" s="29"/>
      <c r="E2" s="29"/>
      <c r="F2" s="29"/>
      <c r="G2" s="29"/>
      <c r="H2" s="29"/>
      <c r="I2" s="24"/>
    </row>
    <row r="3" spans="1:9" ht="14.25" x14ac:dyDescent="0.2">
      <c r="A3" s="24"/>
      <c r="B3" s="30"/>
      <c r="C3" s="30"/>
      <c r="D3" s="30"/>
      <c r="E3" s="30"/>
      <c r="F3" s="30"/>
      <c r="G3" s="30"/>
      <c r="H3" s="30"/>
      <c r="I3" s="24"/>
    </row>
    <row r="4" spans="1:9" ht="15" customHeight="1" x14ac:dyDescent="0.2">
      <c r="A4" s="24"/>
      <c r="B4" s="30"/>
      <c r="C4" s="30"/>
      <c r="D4" s="30"/>
      <c r="E4" s="31"/>
      <c r="F4" s="30"/>
      <c r="G4" s="30"/>
      <c r="H4" s="32"/>
      <c r="I4" s="24"/>
    </row>
    <row r="5" spans="1:9" ht="20.25" customHeight="1" x14ac:dyDescent="0.35">
      <c r="A5" s="24"/>
      <c r="B5" s="33" t="s">
        <v>42</v>
      </c>
      <c r="C5" s="30"/>
      <c r="D5" s="30"/>
      <c r="E5" s="30"/>
      <c r="F5" s="33" t="s">
        <v>43</v>
      </c>
      <c r="G5" s="30"/>
      <c r="H5" s="32"/>
      <c r="I5" s="24"/>
    </row>
    <row r="6" spans="1:9" ht="15.75" customHeight="1" x14ac:dyDescent="0.2">
      <c r="A6" s="24"/>
      <c r="B6" s="30"/>
      <c r="C6" s="34"/>
      <c r="D6" s="30"/>
      <c r="E6" s="30"/>
      <c r="F6" s="30"/>
      <c r="G6" s="34"/>
      <c r="H6" s="35"/>
      <c r="I6" s="24"/>
    </row>
    <row r="7" spans="1:9" ht="15.75" customHeight="1" x14ac:dyDescent="0.2">
      <c r="A7" s="24"/>
      <c r="B7" s="30"/>
      <c r="C7" s="30"/>
      <c r="D7" s="30"/>
      <c r="E7" s="30"/>
      <c r="F7" s="36"/>
      <c r="G7" s="30"/>
      <c r="H7" s="30"/>
      <c r="I7" s="24"/>
    </row>
    <row r="8" spans="1:9" ht="15.75" customHeight="1" x14ac:dyDescent="0.2">
      <c r="A8" s="24"/>
      <c r="B8" s="36"/>
      <c r="C8" s="30"/>
      <c r="D8" s="30"/>
      <c r="E8" s="30"/>
      <c r="F8" s="36"/>
      <c r="G8" s="30"/>
      <c r="H8" s="30"/>
      <c r="I8" s="24"/>
    </row>
    <row r="9" spans="1:9" ht="15" customHeight="1" x14ac:dyDescent="0.2">
      <c r="A9" s="24"/>
      <c r="B9" s="36"/>
      <c r="C9" s="37"/>
      <c r="D9" s="30"/>
      <c r="E9" s="30"/>
      <c r="F9" s="36"/>
      <c r="G9" s="30"/>
      <c r="H9" s="30"/>
      <c r="I9" s="24"/>
    </row>
    <row r="10" spans="1:9" ht="42" customHeight="1" x14ac:dyDescent="0.2">
      <c r="B10" s="109" t="str">
        <f>"Père : "&amp;Père</f>
        <v>Père : Roger Dupont</v>
      </c>
      <c r="C10" s="110"/>
      <c r="D10" s="111"/>
      <c r="F10" s="109" t="str">
        <f>"Mère : "&amp;Mère</f>
        <v>Mère : Christiane,Rønnow Jensen</v>
      </c>
      <c r="G10" s="110"/>
      <c r="H10" s="111"/>
    </row>
    <row r="11" spans="1:9" ht="20.25" customHeight="1" x14ac:dyDescent="0.2">
      <c r="B11" s="16"/>
      <c r="C11" s="107" t="s">
        <v>2</v>
      </c>
      <c r="D11" s="108"/>
      <c r="F11" s="16"/>
      <c r="G11" s="122" t="s">
        <v>2</v>
      </c>
      <c r="H11" s="123"/>
    </row>
    <row r="12" spans="1:9" ht="20.25" customHeight="1" x14ac:dyDescent="0.25">
      <c r="B12" s="16"/>
      <c r="C12" s="118" t="s">
        <v>13</v>
      </c>
      <c r="D12" s="119"/>
      <c r="F12" s="20"/>
      <c r="G12" s="118" t="s">
        <v>14</v>
      </c>
      <c r="H12" s="119"/>
    </row>
    <row r="13" spans="1:9" ht="20.25" customHeight="1" x14ac:dyDescent="0.2">
      <c r="B13" s="16"/>
      <c r="C13" s="124" t="s">
        <v>33</v>
      </c>
      <c r="D13" s="125"/>
      <c r="F13" s="20"/>
      <c r="G13" s="124" t="s">
        <v>22</v>
      </c>
      <c r="H13" s="125"/>
    </row>
    <row r="14" spans="1:9" ht="18" customHeight="1" x14ac:dyDescent="0.25">
      <c r="B14" s="16"/>
      <c r="C14" s="107" t="s">
        <v>3</v>
      </c>
      <c r="D14" s="108"/>
      <c r="F14" s="20"/>
      <c r="G14" s="67" t="s">
        <v>3</v>
      </c>
      <c r="H14" s="21"/>
    </row>
    <row r="15" spans="1:9" ht="20.25" customHeight="1" x14ac:dyDescent="0.25">
      <c r="B15" s="16"/>
      <c r="C15" s="120"/>
      <c r="D15" s="121"/>
      <c r="F15" s="16"/>
      <c r="G15" s="118"/>
      <c r="H15" s="119"/>
    </row>
    <row r="16" spans="1:9" ht="20.25" customHeight="1" x14ac:dyDescent="0.25">
      <c r="B16" s="16"/>
      <c r="C16" s="129"/>
      <c r="D16" s="130"/>
      <c r="F16" s="16"/>
      <c r="G16" s="129"/>
      <c r="H16" s="130"/>
    </row>
    <row r="17" spans="1:9" ht="20.25" customHeight="1" x14ac:dyDescent="0.25">
      <c r="B17" s="16"/>
      <c r="C17" s="70" t="s">
        <v>87</v>
      </c>
      <c r="D17" s="71" t="s">
        <v>88</v>
      </c>
      <c r="F17" s="16"/>
      <c r="G17" s="70" t="s">
        <v>87</v>
      </c>
      <c r="H17" s="71" t="s">
        <v>89</v>
      </c>
    </row>
    <row r="18" spans="1:9" ht="5.25" customHeight="1" x14ac:dyDescent="0.25">
      <c r="B18" s="17"/>
      <c r="C18" s="18"/>
      <c r="D18" s="19"/>
      <c r="F18" s="17"/>
      <c r="G18" s="18"/>
      <c r="H18" s="22"/>
    </row>
    <row r="19" spans="1:9" ht="9" customHeight="1" x14ac:dyDescent="0.25">
      <c r="A19" s="24"/>
      <c r="B19" s="41"/>
      <c r="C19" s="42"/>
      <c r="D19" s="30"/>
      <c r="E19" s="24"/>
      <c r="F19" s="41"/>
      <c r="G19" s="42"/>
      <c r="H19" s="42"/>
      <c r="I19" s="24"/>
    </row>
    <row r="20" spans="1:9" ht="18" customHeight="1" x14ac:dyDescent="0.25">
      <c r="A20" s="24"/>
      <c r="B20" s="66"/>
      <c r="C20" s="72" t="s">
        <v>81</v>
      </c>
      <c r="D20" s="131" t="s">
        <v>95</v>
      </c>
      <c r="E20" s="131"/>
      <c r="F20" s="132" t="s">
        <v>82</v>
      </c>
      <c r="G20" s="132"/>
      <c r="H20" s="133"/>
      <c r="I20" s="24"/>
    </row>
    <row r="21" spans="1:9" ht="9" customHeight="1" x14ac:dyDescent="0.25">
      <c r="A21" s="24"/>
      <c r="B21" s="41"/>
      <c r="C21" s="42"/>
      <c r="D21" s="30"/>
      <c r="E21" s="24"/>
      <c r="F21" s="41"/>
      <c r="G21" s="42"/>
      <c r="H21" s="42"/>
      <c r="I21" s="24"/>
    </row>
    <row r="22" spans="1:9" ht="27" customHeight="1" x14ac:dyDescent="0.3">
      <c r="B22" s="13" t="s">
        <v>4</v>
      </c>
      <c r="C22" s="14"/>
      <c r="D22" s="14"/>
      <c r="E22" s="14"/>
      <c r="F22" s="14"/>
      <c r="G22" s="14"/>
      <c r="H22" s="15"/>
    </row>
    <row r="23" spans="1:9" ht="18.75" customHeight="1" x14ac:dyDescent="0.25">
      <c r="B23" s="126" t="s">
        <v>85</v>
      </c>
      <c r="C23" s="127"/>
      <c r="D23" s="127"/>
      <c r="E23" s="127"/>
      <c r="F23" s="127"/>
      <c r="G23" s="127"/>
      <c r="H23" s="128"/>
    </row>
    <row r="24" spans="1:9" ht="18.75" customHeight="1" x14ac:dyDescent="0.25">
      <c r="B24" s="126"/>
      <c r="C24" s="127"/>
      <c r="D24" s="127"/>
      <c r="E24" s="127"/>
      <c r="F24" s="127"/>
      <c r="G24" s="127"/>
      <c r="H24" s="128"/>
    </row>
    <row r="25" spans="1:9" ht="18.75" customHeight="1" x14ac:dyDescent="0.25">
      <c r="B25" s="112"/>
      <c r="C25" s="113"/>
      <c r="D25" s="113"/>
      <c r="E25" s="113"/>
      <c r="F25" s="113"/>
      <c r="G25" s="113"/>
      <c r="H25" s="114"/>
    </row>
    <row r="26" spans="1:9" ht="5.25" customHeight="1" x14ac:dyDescent="0.25">
      <c r="B26" s="115"/>
      <c r="C26" s="116"/>
      <c r="D26" s="116"/>
      <c r="E26" s="116"/>
      <c r="F26" s="116"/>
      <c r="G26" s="116"/>
      <c r="H26" s="117"/>
    </row>
    <row r="27" spans="1:9" ht="17.25" customHeight="1" x14ac:dyDescent="0.25">
      <c r="A27" s="24"/>
      <c r="B27" s="41"/>
      <c r="C27" s="41"/>
      <c r="D27" s="30"/>
      <c r="E27" s="41"/>
      <c r="F27" s="41"/>
      <c r="G27" s="41"/>
      <c r="H27" s="50"/>
      <c r="I27" s="24"/>
    </row>
    <row r="28" spans="1:9" ht="27" customHeight="1" x14ac:dyDescent="0.25">
      <c r="A28" s="24"/>
      <c r="B28" s="51" t="s">
        <v>48</v>
      </c>
      <c r="C28" s="51" t="s">
        <v>44</v>
      </c>
      <c r="D28" s="52" t="s">
        <v>45</v>
      </c>
      <c r="E28" s="53" t="s">
        <v>2</v>
      </c>
      <c r="F28" s="53" t="s">
        <v>46</v>
      </c>
      <c r="G28" s="53" t="s">
        <v>3</v>
      </c>
      <c r="H28" s="53" t="s">
        <v>47</v>
      </c>
    </row>
    <row r="29" spans="1:9" ht="78.75" customHeight="1" x14ac:dyDescent="0.25">
      <c r="B29" s="5"/>
      <c r="C29" s="12" t="str">
        <f>Accueil</f>
        <v>Aurélie Dupont</v>
      </c>
      <c r="D29" s="44" t="s">
        <v>1</v>
      </c>
      <c r="E29" s="45" t="s">
        <v>15</v>
      </c>
      <c r="F29" s="46" t="s">
        <v>21</v>
      </c>
      <c r="G29" s="47"/>
      <c r="H29" s="46"/>
    </row>
    <row r="30" spans="1:9" ht="78.75" customHeight="1" x14ac:dyDescent="0.25">
      <c r="B30" s="55"/>
      <c r="C30" s="56" t="s">
        <v>8</v>
      </c>
      <c r="D30" s="57" t="s">
        <v>0</v>
      </c>
      <c r="E30" s="58" t="s">
        <v>17</v>
      </c>
      <c r="F30" s="59" t="s">
        <v>21</v>
      </c>
      <c r="G30" s="58"/>
      <c r="H30" s="59"/>
    </row>
    <row r="31" spans="1:9" ht="78.75" customHeight="1" x14ac:dyDescent="0.25">
      <c r="B31" s="55"/>
      <c r="C31" s="56" t="s">
        <v>10</v>
      </c>
      <c r="D31" s="57" t="s">
        <v>0</v>
      </c>
      <c r="E31" s="58" t="s">
        <v>16</v>
      </c>
      <c r="F31" s="59" t="s">
        <v>21</v>
      </c>
      <c r="G31" s="60"/>
      <c r="H31" s="59"/>
    </row>
    <row r="32" spans="1:9" ht="78.75" customHeight="1" x14ac:dyDescent="0.25">
      <c r="B32" s="55"/>
      <c r="C32" s="56" t="s">
        <v>11</v>
      </c>
      <c r="D32" s="57" t="s">
        <v>0</v>
      </c>
      <c r="E32" s="58" t="s">
        <v>37</v>
      </c>
      <c r="F32" s="59" t="s">
        <v>21</v>
      </c>
      <c r="G32" s="58"/>
      <c r="H32" s="59"/>
    </row>
  </sheetData>
  <mergeCells count="19">
    <mergeCell ref="C13:D13"/>
    <mergeCell ref="D20:E20"/>
    <mergeCell ref="F20:H20"/>
    <mergeCell ref="C14:D14"/>
    <mergeCell ref="B10:D10"/>
    <mergeCell ref="F10:H10"/>
    <mergeCell ref="B25:H25"/>
    <mergeCell ref="B26:H26"/>
    <mergeCell ref="C11:D11"/>
    <mergeCell ref="C12:D12"/>
    <mergeCell ref="C15:D15"/>
    <mergeCell ref="G11:H11"/>
    <mergeCell ref="G12:H12"/>
    <mergeCell ref="G13:H13"/>
    <mergeCell ref="B23:H23"/>
    <mergeCell ref="B24:H24"/>
    <mergeCell ref="G15:H15"/>
    <mergeCell ref="G16:H16"/>
    <mergeCell ref="C16:D16"/>
  </mergeCells>
  <printOptions horizontalCentered="1"/>
  <pageMargins left="0.43307086614173229" right="0.43307086614173229" top="0.51181102362204722" bottom="0.51181102362204722" header="0.31496062992125984" footer="0.31496062992125984"/>
  <pageSetup paperSize="9" scale="65"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pageSetUpPr fitToPage="1"/>
  </sheetPr>
  <dimension ref="A1:I33"/>
  <sheetViews>
    <sheetView showGridLines="0" topLeftCell="A2" zoomScale="90" zoomScaleNormal="90" workbookViewId="0">
      <selection activeCell="E29" sqref="E29"/>
    </sheetView>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7" customWidth="1"/>
    <col min="6" max="6" width="19.5" customWidth="1"/>
    <col min="7" max="8" width="19.59765625" customWidth="1"/>
    <col min="9" max="9" width="9.09765625" customWidth="1"/>
    <col min="10" max="10" width="10.09765625" customWidth="1"/>
    <col min="11" max="11" width="9.59765625" customWidth="1"/>
  </cols>
  <sheetData>
    <row r="1" spans="1:9" ht="62.25" customHeight="1" x14ac:dyDescent="0.75">
      <c r="A1" s="24"/>
      <c r="B1" s="38" t="str">
        <f>NomArbre</f>
        <v>Dupont - Jensen</v>
      </c>
      <c r="C1" s="27"/>
      <c r="D1" s="27"/>
      <c r="E1" s="24"/>
      <c r="F1" s="24"/>
      <c r="G1" s="24"/>
      <c r="H1" s="24"/>
      <c r="I1" s="24"/>
    </row>
    <row r="2" spans="1:9" ht="57" customHeight="1" x14ac:dyDescent="0.25">
      <c r="A2" s="24"/>
      <c r="B2" s="28" t="s">
        <v>41</v>
      </c>
      <c r="C2" s="29"/>
      <c r="D2" s="29"/>
      <c r="E2" s="39"/>
      <c r="F2" s="39"/>
      <c r="G2" s="39"/>
      <c r="H2" s="39"/>
      <c r="I2" s="40"/>
    </row>
    <row r="3" spans="1:9" ht="14.25" customHeight="1" x14ac:dyDescent="0.2">
      <c r="A3" s="24"/>
      <c r="B3" s="24"/>
      <c r="C3" s="24"/>
      <c r="D3" s="24"/>
      <c r="E3" s="24"/>
      <c r="F3" s="24"/>
      <c r="G3" s="24"/>
      <c r="H3" s="24"/>
      <c r="I3" s="24"/>
    </row>
    <row r="4" spans="1:9" ht="15" customHeight="1" x14ac:dyDescent="0.2">
      <c r="A4" s="24"/>
      <c r="B4" s="24"/>
      <c r="C4" s="24"/>
      <c r="D4" s="24"/>
      <c r="E4" s="24"/>
      <c r="F4" s="24"/>
      <c r="G4" s="24"/>
      <c r="H4" s="24"/>
      <c r="I4" s="24"/>
    </row>
    <row r="5" spans="1:9" ht="20.25" customHeight="1" x14ac:dyDescent="0.35">
      <c r="A5" s="24"/>
      <c r="B5" s="33" t="s">
        <v>42</v>
      </c>
      <c r="C5" s="24"/>
      <c r="D5" s="24"/>
      <c r="E5" s="24"/>
      <c r="F5" s="33" t="s">
        <v>43</v>
      </c>
      <c r="G5" s="24"/>
      <c r="H5" s="24"/>
      <c r="I5" s="24"/>
    </row>
    <row r="6" spans="1:9" ht="15.75" customHeight="1" x14ac:dyDescent="0.2">
      <c r="A6" s="24"/>
      <c r="B6" s="24"/>
      <c r="C6" s="24"/>
      <c r="D6" s="24"/>
      <c r="E6" s="24"/>
      <c r="F6" s="24"/>
      <c r="G6" s="24"/>
      <c r="H6" s="24"/>
      <c r="I6" s="24"/>
    </row>
    <row r="7" spans="1:9" ht="15.75" customHeight="1" x14ac:dyDescent="0.2">
      <c r="A7" s="24"/>
      <c r="B7" s="24"/>
      <c r="C7" s="24"/>
      <c r="D7" s="24"/>
      <c r="E7" s="24"/>
      <c r="F7" s="24"/>
      <c r="G7" s="24"/>
      <c r="H7" s="24"/>
      <c r="I7" s="24"/>
    </row>
    <row r="8" spans="1:9" ht="15.75" customHeight="1" x14ac:dyDescent="0.2">
      <c r="A8" s="24"/>
      <c r="B8" s="24"/>
      <c r="C8" s="24"/>
      <c r="D8" s="24"/>
      <c r="E8" s="24"/>
      <c r="F8" s="24"/>
      <c r="G8" s="24"/>
      <c r="H8" s="24"/>
      <c r="I8" s="24"/>
    </row>
    <row r="9" spans="1:9" ht="15" customHeight="1" x14ac:dyDescent="0.2">
      <c r="A9" s="24"/>
      <c r="B9" s="24"/>
      <c r="C9" s="24"/>
      <c r="D9" s="24"/>
      <c r="E9" s="24"/>
      <c r="F9" s="24"/>
      <c r="G9" s="24"/>
      <c r="H9" s="24"/>
      <c r="I9" s="24"/>
    </row>
    <row r="10" spans="1:9" ht="42" customHeight="1" x14ac:dyDescent="0.2">
      <c r="B10" s="137" t="str">
        <f>"Père : "&amp;GrandPèrePaternel</f>
        <v>Père : Jean-François Dupont</v>
      </c>
      <c r="C10" s="138"/>
      <c r="D10" s="139"/>
      <c r="F10" s="137" t="str">
        <f>"Mère : "&amp;GrandMèrePaternelle</f>
        <v>Mère : Laure Goudiard du Mesnil</v>
      </c>
      <c r="G10" s="138"/>
      <c r="H10" s="139"/>
    </row>
    <row r="11" spans="1:9" ht="20.25" customHeight="1" x14ac:dyDescent="0.2">
      <c r="B11" s="16"/>
      <c r="C11" s="107" t="s">
        <v>2</v>
      </c>
      <c r="D11" s="108"/>
      <c r="F11" s="16"/>
      <c r="G11" s="122" t="s">
        <v>2</v>
      </c>
      <c r="H11" s="123"/>
    </row>
    <row r="12" spans="1:9" ht="20.25" customHeight="1" x14ac:dyDescent="0.2">
      <c r="B12" s="16"/>
      <c r="C12" s="118" t="s">
        <v>18</v>
      </c>
      <c r="D12" s="119"/>
      <c r="F12" s="20"/>
      <c r="G12" s="118" t="s">
        <v>19</v>
      </c>
      <c r="H12" s="119"/>
    </row>
    <row r="13" spans="1:9" ht="20.25" customHeight="1" x14ac:dyDescent="0.2">
      <c r="B13" s="16"/>
      <c r="C13" s="124" t="s">
        <v>33</v>
      </c>
      <c r="D13" s="125"/>
      <c r="F13" s="20"/>
      <c r="G13" s="124" t="s">
        <v>20</v>
      </c>
      <c r="H13" s="125"/>
    </row>
    <row r="14" spans="1:9" ht="18" customHeight="1" x14ac:dyDescent="0.25">
      <c r="B14" s="16"/>
      <c r="C14" s="107" t="s">
        <v>3</v>
      </c>
      <c r="D14" s="108"/>
      <c r="F14" s="20"/>
      <c r="G14" s="67" t="s">
        <v>3</v>
      </c>
      <c r="H14" s="21"/>
    </row>
    <row r="15" spans="1:9" ht="20.25" customHeight="1" x14ac:dyDescent="0.2">
      <c r="B15" s="16"/>
      <c r="C15" s="120" t="s">
        <v>25</v>
      </c>
      <c r="D15" s="121"/>
      <c r="F15" s="16"/>
      <c r="G15" s="118" t="s">
        <v>26</v>
      </c>
      <c r="H15" s="119"/>
    </row>
    <row r="16" spans="1:9" ht="20.25" customHeight="1" x14ac:dyDescent="0.2">
      <c r="B16" s="16"/>
      <c r="C16" s="129" t="s">
        <v>31</v>
      </c>
      <c r="D16" s="130"/>
      <c r="F16" s="16"/>
      <c r="G16" s="129" t="s">
        <v>31</v>
      </c>
      <c r="H16" s="130"/>
    </row>
    <row r="17" spans="1:9" ht="20.25" customHeight="1" x14ac:dyDescent="0.25">
      <c r="B17" s="17"/>
      <c r="C17" s="75" t="s">
        <v>87</v>
      </c>
      <c r="D17" s="76" t="s">
        <v>90</v>
      </c>
      <c r="F17" s="17"/>
      <c r="G17" s="75" t="s">
        <v>87</v>
      </c>
      <c r="H17" s="76" t="s">
        <v>91</v>
      </c>
    </row>
    <row r="18" spans="1:9" ht="9" customHeight="1" x14ac:dyDescent="0.25">
      <c r="B18" s="41"/>
      <c r="C18" s="42"/>
      <c r="D18" s="41"/>
      <c r="E18" s="24"/>
      <c r="F18" s="41"/>
      <c r="G18" s="42"/>
      <c r="H18" s="42"/>
    </row>
    <row r="19" spans="1:9" ht="18" customHeight="1" x14ac:dyDescent="0.25">
      <c r="B19" s="66"/>
      <c r="C19" s="72" t="s">
        <v>81</v>
      </c>
      <c r="D19" s="131" t="s">
        <v>83</v>
      </c>
      <c r="E19" s="131"/>
      <c r="F19" s="132" t="s">
        <v>84</v>
      </c>
      <c r="G19" s="132"/>
      <c r="H19" s="133"/>
    </row>
    <row r="20" spans="1:9" ht="9" customHeight="1" x14ac:dyDescent="0.25">
      <c r="A20" s="24"/>
      <c r="B20" s="24"/>
      <c r="C20" s="24"/>
      <c r="D20" s="24"/>
      <c r="E20" s="24"/>
      <c r="F20" s="24"/>
      <c r="G20" s="24"/>
      <c r="H20" s="24"/>
      <c r="I20" s="24"/>
    </row>
    <row r="21" spans="1:9" ht="27" customHeight="1" x14ac:dyDescent="0.3">
      <c r="B21" s="13" t="s">
        <v>4</v>
      </c>
      <c r="C21" s="14"/>
      <c r="D21" s="14"/>
      <c r="E21" s="14"/>
      <c r="F21" s="14"/>
      <c r="G21" s="14"/>
      <c r="H21" s="15"/>
    </row>
    <row r="22" spans="1:9" ht="18.75" customHeight="1" x14ac:dyDescent="0.25">
      <c r="B22" s="126" t="s">
        <v>23</v>
      </c>
      <c r="C22" s="127"/>
      <c r="D22" s="127"/>
      <c r="E22" s="127"/>
      <c r="F22" s="127"/>
      <c r="G22" s="127"/>
      <c r="H22" s="128"/>
    </row>
    <row r="23" spans="1:9" ht="18.75" customHeight="1" x14ac:dyDescent="0.25">
      <c r="B23" s="63"/>
      <c r="C23" s="64"/>
      <c r="D23" s="64"/>
      <c r="E23" s="64"/>
      <c r="F23" s="64"/>
      <c r="G23" s="64"/>
      <c r="H23" s="65"/>
    </row>
    <row r="24" spans="1:9" ht="18.75" customHeight="1" x14ac:dyDescent="0.25">
      <c r="B24" s="63"/>
      <c r="C24" s="64"/>
      <c r="D24" s="64"/>
      <c r="E24" s="64"/>
      <c r="F24" s="64"/>
      <c r="G24" s="64"/>
      <c r="H24" s="65"/>
    </row>
    <row r="25" spans="1:9" ht="18.75" customHeight="1" x14ac:dyDescent="0.25">
      <c r="B25" s="126"/>
      <c r="C25" s="127"/>
      <c r="D25" s="127"/>
      <c r="E25" s="127"/>
      <c r="F25" s="127"/>
      <c r="G25" s="127"/>
      <c r="H25" s="128"/>
    </row>
    <row r="26" spans="1:9" ht="18.75" customHeight="1" x14ac:dyDescent="0.25">
      <c r="B26" s="112"/>
      <c r="C26" s="113"/>
      <c r="D26" s="113"/>
      <c r="E26" s="113"/>
      <c r="F26" s="113"/>
      <c r="G26" s="113"/>
      <c r="H26" s="114"/>
    </row>
    <row r="27" spans="1:9" ht="5.25" customHeight="1" x14ac:dyDescent="0.25">
      <c r="B27" s="134"/>
      <c r="C27" s="135"/>
      <c r="D27" s="135"/>
      <c r="E27" s="135"/>
      <c r="F27" s="135"/>
      <c r="G27" s="135"/>
      <c r="H27" s="136"/>
    </row>
    <row r="28" spans="1:9" ht="13.5" customHeight="1" x14ac:dyDescent="0.25"/>
    <row r="29" spans="1:9" ht="27" customHeight="1" x14ac:dyDescent="0.25">
      <c r="B29" s="51" t="s">
        <v>48</v>
      </c>
      <c r="C29" s="51" t="s">
        <v>44</v>
      </c>
      <c r="D29" s="52" t="s">
        <v>45</v>
      </c>
      <c r="E29" s="53" t="s">
        <v>2</v>
      </c>
      <c r="F29" s="53" t="s">
        <v>46</v>
      </c>
      <c r="G29" s="53" t="s">
        <v>3</v>
      </c>
      <c r="H29" s="53" t="s">
        <v>47</v>
      </c>
    </row>
    <row r="30" spans="1:9" ht="78.75" customHeight="1" x14ac:dyDescent="0.25">
      <c r="B30" s="5"/>
      <c r="C30" s="54" t="str">
        <f>Père</f>
        <v>Roger Dupont</v>
      </c>
      <c r="D30" s="44" t="s">
        <v>0</v>
      </c>
      <c r="E30" s="44" t="str">
        <f>IF(NaissancePère&lt;&gt;0,NaissancePère,"")</f>
        <v>11 février 1948</v>
      </c>
      <c r="F30" s="44" t="str">
        <f>IF(LieuNaissancePère&lt;&gt;0,LieuNaissancePère,"")</f>
        <v>Lille, France</v>
      </c>
      <c r="G30" s="48" t="str">
        <f>IF(DécèsPère&lt;&gt;0,DécèsPère,"")</f>
        <v/>
      </c>
      <c r="H30" s="46" t="str">
        <f>IF(LieuDécèsPère&lt;&gt;0,LieuDécèsPère,"")</f>
        <v/>
      </c>
    </row>
    <row r="31" spans="1:9" ht="78.75" customHeight="1" x14ac:dyDescent="0.25">
      <c r="B31" s="55"/>
      <c r="C31" s="56" t="s">
        <v>7</v>
      </c>
      <c r="D31" s="57" t="s">
        <v>0</v>
      </c>
      <c r="E31" s="58" t="s">
        <v>27</v>
      </c>
      <c r="F31" s="59" t="s">
        <v>32</v>
      </c>
      <c r="G31" s="58"/>
      <c r="H31" s="59"/>
    </row>
    <row r="32" spans="1:9" ht="78.75" customHeight="1" x14ac:dyDescent="0.25">
      <c r="B32" s="55"/>
      <c r="C32" s="56" t="s">
        <v>9</v>
      </c>
      <c r="D32" s="57" t="s">
        <v>1</v>
      </c>
      <c r="E32" s="58" t="s">
        <v>28</v>
      </c>
      <c r="F32" s="59" t="s">
        <v>32</v>
      </c>
      <c r="G32" s="60"/>
      <c r="H32" s="59"/>
    </row>
    <row r="33" spans="2:8" ht="78.75" customHeight="1" x14ac:dyDescent="0.25">
      <c r="B33" s="55"/>
      <c r="C33" s="56" t="s">
        <v>78</v>
      </c>
      <c r="D33" s="57" t="s">
        <v>0</v>
      </c>
      <c r="E33" s="58" t="s">
        <v>29</v>
      </c>
      <c r="F33" s="59" t="s">
        <v>32</v>
      </c>
      <c r="G33" s="58" t="s">
        <v>38</v>
      </c>
      <c r="H33" s="59" t="s">
        <v>32</v>
      </c>
    </row>
  </sheetData>
  <mergeCells count="19">
    <mergeCell ref="C11:D11"/>
    <mergeCell ref="G11:H11"/>
    <mergeCell ref="C12:D12"/>
    <mergeCell ref="G12:H12"/>
    <mergeCell ref="B10:D10"/>
    <mergeCell ref="F10:H10"/>
    <mergeCell ref="B26:H26"/>
    <mergeCell ref="B27:H27"/>
    <mergeCell ref="B22:H22"/>
    <mergeCell ref="B25:H25"/>
    <mergeCell ref="C13:D13"/>
    <mergeCell ref="G13:H13"/>
    <mergeCell ref="C14:D14"/>
    <mergeCell ref="C15:D15"/>
    <mergeCell ref="G15:H15"/>
    <mergeCell ref="C16:D16"/>
    <mergeCell ref="G16:H16"/>
    <mergeCell ref="D19:E19"/>
    <mergeCell ref="F19:H19"/>
  </mergeCells>
  <hyperlinks>
    <hyperlink ref="C30" location="Parents!A1" tooltip="Cliquez ici pour voir le père" display="Parents!A1"/>
  </hyperlinks>
  <printOptions horizontalCentered="1"/>
  <pageMargins left="0.43307086614173229" right="0.43307086614173229" top="0.51181102362204722" bottom="0.51181102362204722" header="0.31496062992125984" footer="0.31496062992125984"/>
  <pageSetup paperSize="9" scale="56"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5"/>
    <pageSetUpPr fitToPage="1"/>
  </sheetPr>
  <dimension ref="A1:I32"/>
  <sheetViews>
    <sheetView showGridLines="0" zoomScale="90" zoomScaleNormal="90" workbookViewId="0">
      <selection activeCell="K20" sqref="K20"/>
    </sheetView>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6.09765625" customWidth="1"/>
    <col min="6" max="6" width="19.5" customWidth="1"/>
    <col min="7" max="8" width="19.59765625" customWidth="1"/>
    <col min="9" max="9" width="9.09765625" customWidth="1"/>
    <col min="10" max="10" width="10.09765625" customWidth="1"/>
    <col min="11" max="11" width="9.59765625" customWidth="1"/>
  </cols>
  <sheetData>
    <row r="1" spans="1:9" ht="62.25" customHeight="1" x14ac:dyDescent="0.75">
      <c r="A1" s="24"/>
      <c r="B1" s="38" t="str">
        <f>NomArbre</f>
        <v>Dupont - Jensen</v>
      </c>
      <c r="C1" s="27"/>
      <c r="D1" s="27"/>
      <c r="E1" s="24"/>
      <c r="F1" s="24"/>
      <c r="G1" s="24"/>
      <c r="H1" s="24"/>
      <c r="I1" s="24"/>
    </row>
    <row r="2" spans="1:9" ht="57" customHeight="1" x14ac:dyDescent="0.25">
      <c r="A2" s="24"/>
      <c r="B2" s="28" t="s">
        <v>41</v>
      </c>
      <c r="C2" s="29"/>
      <c r="D2" s="29"/>
      <c r="E2" s="39"/>
      <c r="F2" s="39"/>
      <c r="G2" s="39"/>
      <c r="H2" s="39"/>
      <c r="I2" s="40"/>
    </row>
    <row r="3" spans="1:9" ht="14.25" customHeight="1" x14ac:dyDescent="0.2">
      <c r="A3" s="24"/>
      <c r="B3" s="24"/>
      <c r="C3" s="24"/>
      <c r="D3" s="24"/>
      <c r="E3" s="24"/>
      <c r="F3" s="24"/>
      <c r="G3" s="24"/>
      <c r="H3" s="24"/>
      <c r="I3" s="24"/>
    </row>
    <row r="4" spans="1:9" ht="15" customHeight="1" x14ac:dyDescent="0.2">
      <c r="A4" s="24"/>
      <c r="B4" s="24"/>
      <c r="C4" s="24"/>
      <c r="D4" s="24"/>
      <c r="E4" s="24"/>
      <c r="F4" s="24"/>
      <c r="G4" s="24"/>
      <c r="H4" s="24"/>
      <c r="I4" s="24"/>
    </row>
    <row r="5" spans="1:9" ht="20.25" customHeight="1" x14ac:dyDescent="0.35">
      <c r="A5" s="24"/>
      <c r="B5" s="33" t="s">
        <v>42</v>
      </c>
      <c r="C5" s="24"/>
      <c r="D5" s="24"/>
      <c r="E5" s="24"/>
      <c r="F5" s="33" t="s">
        <v>43</v>
      </c>
      <c r="G5" s="24"/>
      <c r="H5" s="24"/>
      <c r="I5" s="24"/>
    </row>
    <row r="6" spans="1:9" ht="15.75" customHeight="1" x14ac:dyDescent="0.2">
      <c r="A6" s="24"/>
      <c r="B6" s="24"/>
      <c r="C6" s="24"/>
      <c r="D6" s="24"/>
      <c r="E6" s="24"/>
      <c r="F6" s="24"/>
      <c r="G6" s="24"/>
      <c r="H6" s="24"/>
      <c r="I6" s="24"/>
    </row>
    <row r="7" spans="1:9" ht="15.75" customHeight="1" x14ac:dyDescent="0.2">
      <c r="A7" s="24"/>
      <c r="B7" s="24"/>
      <c r="C7" s="24"/>
      <c r="D7" s="24"/>
      <c r="E7" s="24"/>
      <c r="F7" s="24"/>
      <c r="G7" s="24"/>
      <c r="H7" s="24"/>
      <c r="I7" s="24"/>
    </row>
    <row r="8" spans="1:9" ht="15.75" customHeight="1" x14ac:dyDescent="0.2">
      <c r="A8" s="24"/>
      <c r="B8" s="24"/>
      <c r="C8" s="24"/>
      <c r="D8" s="24"/>
      <c r="E8" s="24"/>
      <c r="F8" s="24"/>
      <c r="G8" s="24"/>
      <c r="H8" s="24"/>
      <c r="I8" s="24"/>
    </row>
    <row r="9" spans="1:9" ht="15" customHeight="1" x14ac:dyDescent="0.2">
      <c r="A9" s="24"/>
      <c r="B9" s="24"/>
      <c r="C9" s="24"/>
      <c r="D9" s="24"/>
      <c r="E9" s="24"/>
      <c r="F9" s="24"/>
      <c r="G9" s="24"/>
      <c r="H9" s="24"/>
      <c r="I9" s="24"/>
    </row>
    <row r="10" spans="1:9" ht="42" customHeight="1" x14ac:dyDescent="0.2">
      <c r="B10" s="137" t="str">
        <f>"Père : "&amp;GrandPèreMaternel</f>
        <v>Père : Thomas Søndergaard Jensen</v>
      </c>
      <c r="C10" s="138"/>
      <c r="D10" s="139"/>
      <c r="F10" s="137" t="str">
        <f>"Mère : "&amp;GrandMèreMaternelle</f>
        <v>Mère : Charlotte Louis</v>
      </c>
      <c r="G10" s="138"/>
      <c r="H10" s="139"/>
    </row>
    <row r="11" spans="1:9" ht="20.25" customHeight="1" x14ac:dyDescent="0.2">
      <c r="B11" s="16"/>
      <c r="C11" s="107" t="s">
        <v>2</v>
      </c>
      <c r="D11" s="108"/>
      <c r="F11" s="16"/>
      <c r="G11" s="122" t="s">
        <v>2</v>
      </c>
      <c r="H11" s="123"/>
    </row>
    <row r="12" spans="1:9" ht="20.25" customHeight="1" x14ac:dyDescent="0.25">
      <c r="B12" s="16"/>
      <c r="C12" s="118" t="s">
        <v>35</v>
      </c>
      <c r="D12" s="119"/>
      <c r="F12" s="20"/>
      <c r="G12" s="118" t="s">
        <v>36</v>
      </c>
      <c r="H12" s="119"/>
    </row>
    <row r="13" spans="1:9" ht="20.25" customHeight="1" x14ac:dyDescent="0.2">
      <c r="B13" s="16"/>
      <c r="C13" s="124" t="s">
        <v>94</v>
      </c>
      <c r="D13" s="125"/>
      <c r="F13" s="20"/>
      <c r="G13" s="124" t="s">
        <v>94</v>
      </c>
      <c r="H13" s="125"/>
    </row>
    <row r="14" spans="1:9" ht="18" customHeight="1" x14ac:dyDescent="0.25">
      <c r="B14" s="16"/>
      <c r="C14" s="107" t="s">
        <v>3</v>
      </c>
      <c r="D14" s="108"/>
      <c r="F14" s="20"/>
      <c r="G14" s="67" t="s">
        <v>3</v>
      </c>
      <c r="H14" s="21"/>
    </row>
    <row r="15" spans="1:9" ht="20.25" customHeight="1" x14ac:dyDescent="0.25">
      <c r="B15" s="16"/>
      <c r="C15" s="120" t="s">
        <v>24</v>
      </c>
      <c r="D15" s="121"/>
      <c r="F15" s="16"/>
      <c r="G15" s="118"/>
      <c r="H15" s="119"/>
    </row>
    <row r="16" spans="1:9" ht="20.25" customHeight="1" x14ac:dyDescent="0.25">
      <c r="B16" s="16"/>
      <c r="C16" s="129" t="s">
        <v>34</v>
      </c>
      <c r="D16" s="130"/>
      <c r="F16" s="16"/>
      <c r="G16" s="124"/>
      <c r="H16" s="125"/>
    </row>
    <row r="17" spans="1:9" ht="20.25" customHeight="1" x14ac:dyDescent="0.25">
      <c r="B17" s="17"/>
      <c r="C17" s="75" t="s">
        <v>87</v>
      </c>
      <c r="D17" s="76" t="s">
        <v>92</v>
      </c>
      <c r="F17" s="17"/>
      <c r="G17" s="73" t="s">
        <v>87</v>
      </c>
      <c r="H17" s="74" t="s">
        <v>93</v>
      </c>
    </row>
    <row r="18" spans="1:9" ht="9" customHeight="1" x14ac:dyDescent="0.25">
      <c r="B18" s="41"/>
      <c r="C18" s="42"/>
      <c r="D18" s="41"/>
      <c r="E18" s="24"/>
      <c r="F18" s="41"/>
      <c r="G18" s="42"/>
      <c r="H18" s="42"/>
    </row>
    <row r="19" spans="1:9" ht="18" customHeight="1" x14ac:dyDescent="0.25">
      <c r="B19" s="66"/>
      <c r="C19" s="72" t="s">
        <v>81</v>
      </c>
      <c r="D19" s="131" t="s">
        <v>86</v>
      </c>
      <c r="E19" s="131"/>
      <c r="F19" s="132" t="s">
        <v>94</v>
      </c>
      <c r="G19" s="132"/>
      <c r="H19" s="133"/>
    </row>
    <row r="20" spans="1:9" ht="9" customHeight="1" x14ac:dyDescent="0.25">
      <c r="A20" s="24"/>
      <c r="B20" s="24"/>
      <c r="C20" s="24"/>
      <c r="D20" s="24"/>
      <c r="E20" s="24"/>
      <c r="F20" s="24"/>
      <c r="G20" s="24"/>
      <c r="H20" s="24"/>
      <c r="I20" s="24"/>
    </row>
    <row r="21" spans="1:9" ht="27" customHeight="1" x14ac:dyDescent="0.3">
      <c r="B21" s="13" t="s">
        <v>4</v>
      </c>
      <c r="C21" s="14"/>
      <c r="D21" s="14"/>
      <c r="E21" s="14"/>
      <c r="F21" s="14"/>
      <c r="G21" s="14"/>
      <c r="H21" s="15"/>
    </row>
    <row r="22" spans="1:9" ht="18.75" customHeight="1" x14ac:dyDescent="0.25">
      <c r="B22" s="126"/>
      <c r="C22" s="127"/>
      <c r="D22" s="127"/>
      <c r="E22" s="127"/>
      <c r="F22" s="127"/>
      <c r="G22" s="127"/>
      <c r="H22" s="128"/>
    </row>
    <row r="23" spans="1:9" ht="18.75" customHeight="1" x14ac:dyDescent="0.25">
      <c r="B23" s="63"/>
      <c r="C23" s="64"/>
      <c r="D23" s="64"/>
      <c r="E23" s="64"/>
      <c r="F23" s="64"/>
      <c r="G23" s="64"/>
      <c r="H23" s="65"/>
    </row>
    <row r="24" spans="1:9" ht="18.75" customHeight="1" x14ac:dyDescent="0.25">
      <c r="B24" s="126"/>
      <c r="C24" s="127"/>
      <c r="D24" s="127"/>
      <c r="E24" s="127"/>
      <c r="F24" s="127"/>
      <c r="G24" s="127"/>
      <c r="H24" s="128"/>
    </row>
    <row r="25" spans="1:9" ht="18.75" customHeight="1" x14ac:dyDescent="0.25">
      <c r="B25" s="126"/>
      <c r="C25" s="127"/>
      <c r="D25" s="127"/>
      <c r="E25" s="127"/>
      <c r="F25" s="127"/>
      <c r="G25" s="127"/>
      <c r="H25" s="128"/>
    </row>
    <row r="26" spans="1:9" ht="18.75" customHeight="1" x14ac:dyDescent="0.25">
      <c r="B26" s="112"/>
      <c r="C26" s="113"/>
      <c r="D26" s="113"/>
      <c r="E26" s="113"/>
      <c r="F26" s="113"/>
      <c r="G26" s="113"/>
      <c r="H26" s="114"/>
    </row>
    <row r="27" spans="1:9" ht="5.25" customHeight="1" x14ac:dyDescent="0.25">
      <c r="B27" s="134"/>
      <c r="C27" s="135"/>
      <c r="D27" s="135"/>
      <c r="E27" s="135"/>
      <c r="F27" s="135"/>
      <c r="G27" s="135"/>
      <c r="H27" s="136"/>
    </row>
    <row r="28" spans="1:9" ht="13.5" customHeight="1" x14ac:dyDescent="0.25"/>
    <row r="29" spans="1:9" ht="27" customHeight="1" x14ac:dyDescent="0.25">
      <c r="B29" s="51" t="s">
        <v>48</v>
      </c>
      <c r="C29" s="51" t="s">
        <v>44</v>
      </c>
      <c r="D29" s="52" t="s">
        <v>45</v>
      </c>
      <c r="E29" s="53" t="s">
        <v>2</v>
      </c>
      <c r="F29" s="53" t="s">
        <v>46</v>
      </c>
      <c r="G29" s="53" t="s">
        <v>3</v>
      </c>
      <c r="H29" s="53" t="s">
        <v>47</v>
      </c>
    </row>
    <row r="30" spans="1:9" ht="79.5" customHeight="1" x14ac:dyDescent="0.25">
      <c r="B30" s="5"/>
      <c r="C30" s="54" t="str">
        <f>Mère</f>
        <v>Christiane,Rønnow Jensen</v>
      </c>
      <c r="D30" s="44" t="s">
        <v>1</v>
      </c>
      <c r="E30" s="44" t="str">
        <f>IF(NaissanceMère&lt;&gt;0,NaissanceMère,"")</f>
        <v>13 février 1953</v>
      </c>
      <c r="F30" s="46" t="str">
        <f>IF(LieuNaissanceMère&lt;&gt;0,LieuNaissanceMère,"")</f>
        <v>Danemark</v>
      </c>
      <c r="G30" s="48" t="str">
        <f>IF(DécèsMère&lt;&gt;0,DécèsMère,"")</f>
        <v/>
      </c>
      <c r="H30" s="49" t="str">
        <f>IF(LieuDécèsMère&lt;&gt;0,LieuDécèsMère,"")</f>
        <v/>
      </c>
    </row>
    <row r="31" spans="1:9" ht="79.5" customHeight="1" x14ac:dyDescent="0.25">
      <c r="B31" s="55"/>
      <c r="C31" s="56" t="s">
        <v>12</v>
      </c>
      <c r="D31" s="57" t="s">
        <v>0</v>
      </c>
      <c r="E31" s="58" t="s">
        <v>39</v>
      </c>
      <c r="F31" s="59" t="s">
        <v>32</v>
      </c>
      <c r="G31" s="58" t="s">
        <v>6</v>
      </c>
      <c r="H31" s="61" t="s">
        <v>32</v>
      </c>
    </row>
    <row r="32" spans="1:9" ht="79.5" customHeight="1" x14ac:dyDescent="0.25">
      <c r="B32" s="55"/>
      <c r="C32" s="56" t="s">
        <v>5</v>
      </c>
      <c r="D32" s="57" t="s">
        <v>0</v>
      </c>
      <c r="E32" s="58" t="s">
        <v>30</v>
      </c>
      <c r="F32" s="59" t="s">
        <v>32</v>
      </c>
      <c r="G32" s="60"/>
      <c r="H32" s="61"/>
    </row>
  </sheetData>
  <mergeCells count="20">
    <mergeCell ref="C11:D11"/>
    <mergeCell ref="G11:H11"/>
    <mergeCell ref="C12:D12"/>
    <mergeCell ref="G12:H12"/>
    <mergeCell ref="B10:D10"/>
    <mergeCell ref="F10:H10"/>
    <mergeCell ref="B25:H25"/>
    <mergeCell ref="B26:H26"/>
    <mergeCell ref="B27:H27"/>
    <mergeCell ref="B24:H24"/>
    <mergeCell ref="B22:H22"/>
    <mergeCell ref="C16:D16"/>
    <mergeCell ref="G16:H16"/>
    <mergeCell ref="D19:E19"/>
    <mergeCell ref="F19:H19"/>
    <mergeCell ref="C13:D13"/>
    <mergeCell ref="G13:H13"/>
    <mergeCell ref="C14:D14"/>
    <mergeCell ref="C15:D15"/>
    <mergeCell ref="G15:H15"/>
  </mergeCells>
  <hyperlinks>
    <hyperlink ref="C30" location="Parents!A1" tooltip="Cliquez pour voir la mère" display="Parents!A1"/>
  </hyperlinks>
  <printOptions horizontalCentered="1"/>
  <pageMargins left="0.43307086614173229" right="0.43307086614173229" top="0.51181102362204722" bottom="0.51181102362204722" header="0.31496062992125984" footer="0.31496062992125984"/>
  <pageSetup paperSize="9" scale="57"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pageSetUpPr fitToPage="1"/>
  </sheetPr>
  <dimension ref="A1:I35"/>
  <sheetViews>
    <sheetView showGridLines="0" zoomScale="90" zoomScaleNormal="90" workbookViewId="0">
      <selection activeCell="F19" sqref="F19:H19"/>
    </sheetView>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4.59765625" customWidth="1"/>
    <col min="6" max="6" width="19.5" customWidth="1"/>
    <col min="7" max="8" width="19.59765625" customWidth="1"/>
    <col min="9" max="9" width="9.09765625" customWidth="1"/>
    <col min="10" max="10" width="10.09765625" customWidth="1"/>
    <col min="11" max="11" width="9.59765625" customWidth="1"/>
  </cols>
  <sheetData>
    <row r="1" spans="1:9" ht="62.25" customHeight="1" x14ac:dyDescent="0.75">
      <c r="A1" s="24"/>
      <c r="B1" s="38" t="str">
        <f>NomArbre</f>
        <v>Dupont - Jensen</v>
      </c>
      <c r="C1" s="27"/>
      <c r="D1" s="27"/>
      <c r="E1" s="24"/>
      <c r="F1" s="24"/>
      <c r="G1" s="24"/>
      <c r="H1" s="24"/>
      <c r="I1" s="24"/>
    </row>
    <row r="2" spans="1:9" ht="57" customHeight="1" x14ac:dyDescent="0.25">
      <c r="A2" s="24"/>
      <c r="B2" s="28" t="s">
        <v>41</v>
      </c>
      <c r="C2" s="29"/>
      <c r="D2" s="29"/>
      <c r="E2" s="39"/>
      <c r="F2" s="39"/>
      <c r="G2" s="39"/>
      <c r="H2" s="39"/>
      <c r="I2" s="40"/>
    </row>
    <row r="3" spans="1:9" ht="14.25" customHeight="1" x14ac:dyDescent="0.2">
      <c r="A3" s="24"/>
      <c r="B3" s="24"/>
      <c r="C3" s="24"/>
      <c r="D3" s="24"/>
      <c r="E3" s="24"/>
      <c r="F3" s="24"/>
      <c r="G3" s="24"/>
      <c r="H3" s="24"/>
      <c r="I3" s="24"/>
    </row>
    <row r="4" spans="1:9" ht="15" customHeight="1" x14ac:dyDescent="0.2">
      <c r="A4" s="24"/>
      <c r="B4" s="24"/>
      <c r="C4" s="24"/>
      <c r="D4" s="24"/>
      <c r="E4" s="24"/>
      <c r="F4" s="24"/>
      <c r="G4" s="24"/>
      <c r="H4" s="24"/>
      <c r="I4" s="24"/>
    </row>
    <row r="5" spans="1:9" ht="20.25" customHeight="1" x14ac:dyDescent="0.35">
      <c r="A5" s="24"/>
      <c r="B5" s="33" t="s">
        <v>42</v>
      </c>
      <c r="C5" s="24"/>
      <c r="D5" s="24"/>
      <c r="E5" s="24"/>
      <c r="F5" s="33" t="s">
        <v>43</v>
      </c>
      <c r="G5" s="24"/>
      <c r="H5" s="24"/>
      <c r="I5" s="24"/>
    </row>
    <row r="6" spans="1:9" ht="15.75" customHeight="1" x14ac:dyDescent="0.2">
      <c r="A6" s="24"/>
      <c r="B6" s="24"/>
      <c r="C6" s="24"/>
      <c r="D6" s="24"/>
      <c r="E6" s="24"/>
      <c r="F6" s="24"/>
      <c r="G6" s="24"/>
      <c r="H6" s="24"/>
      <c r="I6" s="24"/>
    </row>
    <row r="7" spans="1:9" ht="15.75" customHeight="1" x14ac:dyDescent="0.2">
      <c r="A7" s="24"/>
      <c r="B7" s="24"/>
      <c r="C7" s="24"/>
      <c r="D7" s="24"/>
      <c r="E7" s="24"/>
      <c r="F7" s="24"/>
      <c r="G7" s="24"/>
      <c r="H7" s="24"/>
      <c r="I7" s="24"/>
    </row>
    <row r="8" spans="1:9" ht="15.75" customHeight="1" x14ac:dyDescent="0.2">
      <c r="A8" s="24"/>
      <c r="B8" s="24"/>
      <c r="C8" s="24"/>
      <c r="D8" s="24"/>
      <c r="E8" s="24"/>
      <c r="F8" s="24"/>
      <c r="G8" s="24"/>
      <c r="H8" s="24"/>
      <c r="I8" s="24"/>
    </row>
    <row r="9" spans="1:9" ht="15" customHeight="1" x14ac:dyDescent="0.2">
      <c r="A9" s="24"/>
      <c r="B9" s="24"/>
      <c r="C9" s="24"/>
      <c r="D9" s="24"/>
      <c r="E9" s="24"/>
      <c r="F9" s="24"/>
      <c r="G9" s="24"/>
      <c r="H9" s="24"/>
      <c r="I9" s="24"/>
    </row>
    <row r="10" spans="1:9" ht="42" customHeight="1" x14ac:dyDescent="0.2">
      <c r="B10" s="140" t="str">
        <f>"Père : "&amp;ArrièreGrandPèrePaternel1</f>
        <v>Père : Arrière-grand-père paternel 1</v>
      </c>
      <c r="C10" s="141"/>
      <c r="D10" s="142"/>
      <c r="F10" s="140" t="str">
        <f>"Mère : "&amp;ArrièreGrandMèrePaternelle1</f>
        <v>Mère : Arrière-grand-mère paternelle 1</v>
      </c>
      <c r="G10" s="141"/>
      <c r="H10" s="142"/>
    </row>
    <row r="11" spans="1:9" ht="20.25" customHeight="1" x14ac:dyDescent="0.2">
      <c r="B11" s="16"/>
      <c r="C11" s="107" t="s">
        <v>2</v>
      </c>
      <c r="D11" s="108"/>
      <c r="F11" s="16"/>
      <c r="G11" s="122" t="s">
        <v>2</v>
      </c>
      <c r="H11" s="123"/>
    </row>
    <row r="12" spans="1:9" ht="20.25" customHeight="1" x14ac:dyDescent="0.2">
      <c r="B12" s="16"/>
      <c r="C12" s="118"/>
      <c r="D12" s="119"/>
      <c r="F12" s="20"/>
      <c r="G12" s="118"/>
      <c r="H12" s="119"/>
    </row>
    <row r="13" spans="1:9" ht="20.25" customHeight="1" x14ac:dyDescent="0.2">
      <c r="B13" s="16"/>
      <c r="C13" s="124"/>
      <c r="D13" s="125"/>
      <c r="F13" s="20"/>
      <c r="G13" s="124"/>
      <c r="H13" s="125"/>
    </row>
    <row r="14" spans="1:9" ht="18" customHeight="1" x14ac:dyDescent="0.25">
      <c r="B14" s="16"/>
      <c r="C14" s="107" t="s">
        <v>3</v>
      </c>
      <c r="D14" s="108"/>
      <c r="F14" s="20"/>
      <c r="G14" s="67" t="s">
        <v>3</v>
      </c>
      <c r="H14" s="21"/>
    </row>
    <row r="15" spans="1:9" ht="20.25" customHeight="1" x14ac:dyDescent="0.25">
      <c r="B15" s="16"/>
      <c r="C15" s="120"/>
      <c r="D15" s="121"/>
      <c r="F15" s="16"/>
      <c r="G15" s="118"/>
      <c r="H15" s="119"/>
    </row>
    <row r="16" spans="1:9" ht="20.25" customHeight="1" x14ac:dyDescent="0.25">
      <c r="B16" s="16"/>
      <c r="C16" s="129"/>
      <c r="D16" s="130"/>
      <c r="F16" s="16"/>
      <c r="G16" s="129"/>
      <c r="H16" s="130"/>
    </row>
    <row r="17" spans="1:9" ht="20.25" customHeight="1" x14ac:dyDescent="0.25">
      <c r="B17" s="17"/>
      <c r="C17" s="75" t="s">
        <v>87</v>
      </c>
      <c r="D17" s="76"/>
      <c r="F17" s="17"/>
      <c r="G17" s="75" t="s">
        <v>87</v>
      </c>
      <c r="H17" s="76"/>
    </row>
    <row r="18" spans="1:9" ht="9" customHeight="1" x14ac:dyDescent="0.25">
      <c r="B18" s="41"/>
      <c r="C18" s="42"/>
      <c r="D18" s="41"/>
      <c r="E18" s="24"/>
      <c r="F18" s="41"/>
      <c r="G18" s="42"/>
      <c r="H18" s="42"/>
    </row>
    <row r="19" spans="1:9" ht="18" customHeight="1" x14ac:dyDescent="0.25">
      <c r="A19" s="24"/>
      <c r="B19" s="66"/>
      <c r="C19" s="72" t="s">
        <v>81</v>
      </c>
      <c r="D19" s="131"/>
      <c r="E19" s="131"/>
      <c r="F19" s="132"/>
      <c r="G19" s="132"/>
      <c r="H19" s="133"/>
      <c r="I19" s="24"/>
    </row>
    <row r="20" spans="1:9" ht="9" customHeight="1" x14ac:dyDescent="0.25">
      <c r="B20" s="24"/>
      <c r="C20" s="24"/>
      <c r="D20" s="24"/>
      <c r="E20" s="24"/>
      <c r="F20" s="24"/>
      <c r="G20" s="24"/>
      <c r="H20" s="24"/>
    </row>
    <row r="21" spans="1:9" ht="27" customHeight="1" x14ac:dyDescent="0.3">
      <c r="B21" s="13" t="s">
        <v>4</v>
      </c>
      <c r="C21" s="14"/>
      <c r="D21" s="14"/>
      <c r="E21" s="14"/>
      <c r="F21" s="14"/>
      <c r="G21" s="14"/>
      <c r="H21" s="15"/>
    </row>
    <row r="22" spans="1:9" ht="18.75" customHeight="1" x14ac:dyDescent="0.25">
      <c r="B22" s="126"/>
      <c r="C22" s="127"/>
      <c r="D22" s="127"/>
      <c r="E22" s="127"/>
      <c r="F22" s="127"/>
      <c r="G22" s="127"/>
      <c r="H22" s="128"/>
    </row>
    <row r="23" spans="1:9" ht="18.75" customHeight="1" x14ac:dyDescent="0.25">
      <c r="B23" s="126"/>
      <c r="C23" s="127"/>
      <c r="D23" s="127"/>
      <c r="E23" s="127"/>
      <c r="F23" s="127"/>
      <c r="G23" s="127"/>
      <c r="H23" s="128"/>
    </row>
    <row r="24" spans="1:9" ht="18.75" customHeight="1" x14ac:dyDescent="0.25">
      <c r="B24" s="126"/>
      <c r="C24" s="127"/>
      <c r="D24" s="127"/>
      <c r="E24" s="127"/>
      <c r="F24" s="127"/>
      <c r="G24" s="127"/>
      <c r="H24" s="128"/>
    </row>
    <row r="25" spans="1:9" ht="18.75" customHeight="1" x14ac:dyDescent="0.25">
      <c r="B25" s="126"/>
      <c r="C25" s="127"/>
      <c r="D25" s="127"/>
      <c r="E25" s="127"/>
      <c r="F25" s="127"/>
      <c r="G25" s="127"/>
      <c r="H25" s="128"/>
    </row>
    <row r="26" spans="1:9" ht="18.75" customHeight="1" x14ac:dyDescent="0.25">
      <c r="B26" s="112"/>
      <c r="C26" s="113"/>
      <c r="D26" s="113"/>
      <c r="E26" s="113"/>
      <c r="F26" s="113"/>
      <c r="G26" s="113"/>
      <c r="H26" s="114"/>
    </row>
    <row r="27" spans="1:9" ht="5.25" customHeight="1" x14ac:dyDescent="0.25">
      <c r="B27" s="134"/>
      <c r="C27" s="135"/>
      <c r="D27" s="135"/>
      <c r="E27" s="135"/>
      <c r="F27" s="135"/>
      <c r="G27" s="135"/>
      <c r="H27" s="136"/>
    </row>
    <row r="28" spans="1:9" ht="13.5" customHeight="1" x14ac:dyDescent="0.25"/>
    <row r="29" spans="1:9" ht="27" customHeight="1" x14ac:dyDescent="0.25">
      <c r="B29" s="51" t="s">
        <v>48</v>
      </c>
      <c r="C29" s="51" t="s">
        <v>44</v>
      </c>
      <c r="D29" s="52" t="s">
        <v>45</v>
      </c>
      <c r="E29" s="53" t="s">
        <v>2</v>
      </c>
      <c r="F29" s="53" t="s">
        <v>46</v>
      </c>
      <c r="G29" s="53" t="s">
        <v>3</v>
      </c>
      <c r="H29" s="53" t="s">
        <v>47</v>
      </c>
    </row>
    <row r="30" spans="1:9" ht="79.5" customHeight="1" x14ac:dyDescent="0.25">
      <c r="B30" s="5"/>
      <c r="C30" s="54" t="str">
        <f t="shared" ref="C30:C35" si="0">GrandPèrePaternel</f>
        <v>Jean-François Dupont</v>
      </c>
      <c r="D30" s="44" t="s">
        <v>0</v>
      </c>
      <c r="E30" s="44" t="str">
        <f>IF(NaissanceGrandPèrePaternel&lt;&gt;0,NaissanceGrandPèrePaternel,"")</f>
        <v>3 mars 1906</v>
      </c>
      <c r="F30" s="46" t="str">
        <f>IF(LieuNaissanceGrandPèrePaternel&lt;&gt;0,LieuNaissanceGrandPèrePaternel,"")</f>
        <v>Lille, France</v>
      </c>
      <c r="G30" s="48" t="str">
        <f>IF(DécèsGrandPèrePaternel&lt;&gt;0,DécèsGrandPèrePaternel,"")</f>
        <v>17 juin 1991</v>
      </c>
      <c r="H30" s="49" t="str">
        <f>IF(LieuDécèsGrandPèrePaternel&lt;&gt;0,LieuDécèsGrandPèrePaternel,"")</f>
        <v>Paris, France</v>
      </c>
    </row>
    <row r="31" spans="1:9" ht="79.5" customHeight="1" x14ac:dyDescent="0.25">
      <c r="B31" s="55"/>
      <c r="C31" s="56" t="str">
        <f t="shared" si="0"/>
        <v>Jean-François Dupont</v>
      </c>
      <c r="D31" s="57"/>
      <c r="E31" s="58"/>
      <c r="F31" s="59"/>
      <c r="G31" s="58"/>
      <c r="H31" s="61"/>
    </row>
    <row r="32" spans="1:9" ht="79.5" customHeight="1" x14ac:dyDescent="0.25">
      <c r="B32" s="55"/>
      <c r="C32" s="56" t="str">
        <f t="shared" si="0"/>
        <v>Jean-François Dupont</v>
      </c>
      <c r="D32" s="57"/>
      <c r="E32" s="58"/>
      <c r="F32" s="59"/>
      <c r="G32" s="60"/>
      <c r="H32" s="61"/>
    </row>
    <row r="33" spans="2:8" ht="78.75" customHeight="1" x14ac:dyDescent="0.25">
      <c r="B33" s="62"/>
      <c r="C33" s="56" t="str">
        <f t="shared" si="0"/>
        <v>Jean-François Dupont</v>
      </c>
      <c r="D33" s="57"/>
      <c r="E33" s="58"/>
      <c r="F33" s="59"/>
      <c r="G33" s="58"/>
      <c r="H33" s="61"/>
    </row>
    <row r="34" spans="2:8" ht="78.75" customHeight="1" x14ac:dyDescent="0.25">
      <c r="B34" s="62"/>
      <c r="C34" s="56" t="str">
        <f t="shared" si="0"/>
        <v>Jean-François Dupont</v>
      </c>
      <c r="D34" s="57"/>
      <c r="E34" s="58"/>
      <c r="F34" s="59"/>
      <c r="G34" s="58"/>
      <c r="H34" s="61"/>
    </row>
    <row r="35" spans="2:8" ht="78.75" customHeight="1" x14ac:dyDescent="0.25">
      <c r="B35" s="62"/>
      <c r="C35" s="56" t="str">
        <f t="shared" si="0"/>
        <v>Jean-François Dupont</v>
      </c>
      <c r="D35" s="57"/>
      <c r="E35" s="58"/>
      <c r="F35" s="59"/>
      <c r="G35" s="58"/>
      <c r="H35" s="61"/>
    </row>
  </sheetData>
  <mergeCells count="21">
    <mergeCell ref="D19:E19"/>
    <mergeCell ref="F19:H19"/>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2:H22"/>
    <mergeCell ref="B23:H23"/>
    <mergeCell ref="B24:H24"/>
    <mergeCell ref="B25:H25"/>
    <mergeCell ref="B26:H26"/>
  </mergeCells>
  <hyperlinks>
    <hyperlink ref="C30" location="Grands_parents_paternels!A1" tooltip="Cliquez pour afficher" display="Grands_parents_paternels!A1"/>
  </hyperlinks>
  <printOptions horizontalCentered="1"/>
  <pageMargins left="0.43307086614173229" right="0.43307086614173229" top="0.51181102362204722" bottom="0.51181102362204722" header="0.31496062992125984" footer="0.31496062992125984"/>
  <pageSetup paperSize="9" scale="57"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pageSetUpPr fitToPage="1"/>
  </sheetPr>
  <dimension ref="A1:I35"/>
  <sheetViews>
    <sheetView showGridLines="0" topLeftCell="A2" zoomScale="90" zoomScaleNormal="90" workbookViewId="0">
      <selection activeCell="I31" sqref="I31:J31"/>
    </sheetView>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6.8984375" customWidth="1"/>
    <col min="6" max="6" width="19.5" customWidth="1"/>
    <col min="7" max="8" width="19.59765625" customWidth="1"/>
    <col min="9" max="9" width="9.09765625" customWidth="1"/>
    <col min="10" max="10" width="10.09765625" customWidth="1"/>
    <col min="11" max="11" width="9.59765625" customWidth="1"/>
  </cols>
  <sheetData>
    <row r="1" spans="1:9" ht="62.25" customHeight="1" x14ac:dyDescent="0.75">
      <c r="A1" s="24"/>
      <c r="B1" s="38" t="str">
        <f>NomArbre</f>
        <v>Dupont - Jensen</v>
      </c>
      <c r="C1" s="27"/>
      <c r="D1" s="27"/>
      <c r="E1" s="24"/>
      <c r="F1" s="24"/>
      <c r="G1" s="24"/>
      <c r="H1" s="24"/>
      <c r="I1" s="24"/>
    </row>
    <row r="2" spans="1:9" ht="57" customHeight="1" x14ac:dyDescent="0.25">
      <c r="A2" s="24"/>
      <c r="B2" s="28" t="s">
        <v>41</v>
      </c>
      <c r="C2" s="29"/>
      <c r="D2" s="29"/>
      <c r="E2" s="39"/>
      <c r="F2" s="39"/>
      <c r="G2" s="39"/>
      <c r="H2" s="39"/>
      <c r="I2" s="40"/>
    </row>
    <row r="3" spans="1:9" ht="14.25" customHeight="1" x14ac:dyDescent="0.2">
      <c r="A3" s="24"/>
      <c r="B3" s="24"/>
      <c r="C3" s="24"/>
      <c r="D3" s="24"/>
      <c r="E3" s="24"/>
      <c r="F3" s="24"/>
      <c r="G3" s="24"/>
      <c r="H3" s="24"/>
      <c r="I3" s="24"/>
    </row>
    <row r="4" spans="1:9" ht="15" customHeight="1" x14ac:dyDescent="0.2">
      <c r="A4" s="24"/>
      <c r="B4" s="24"/>
      <c r="C4" s="24"/>
      <c r="D4" s="24"/>
      <c r="E4" s="24"/>
      <c r="F4" s="24"/>
      <c r="G4" s="24"/>
      <c r="H4" s="24"/>
      <c r="I4" s="24"/>
    </row>
    <row r="5" spans="1:9" ht="20.25" customHeight="1" x14ac:dyDescent="0.35">
      <c r="A5" s="24"/>
      <c r="B5" s="33" t="s">
        <v>42</v>
      </c>
      <c r="C5" s="24"/>
      <c r="D5" s="24"/>
      <c r="E5" s="24"/>
      <c r="F5" s="33" t="s">
        <v>43</v>
      </c>
      <c r="G5" s="24"/>
      <c r="H5" s="24"/>
      <c r="I5" s="24"/>
    </row>
    <row r="6" spans="1:9" ht="15.75" customHeight="1" x14ac:dyDescent="0.2">
      <c r="A6" s="24"/>
      <c r="B6" s="24"/>
      <c r="C6" s="24"/>
      <c r="D6" s="24"/>
      <c r="E6" s="24"/>
      <c r="F6" s="24"/>
      <c r="G6" s="24"/>
      <c r="H6" s="24"/>
      <c r="I6" s="24"/>
    </row>
    <row r="7" spans="1:9" ht="15.75" customHeight="1" x14ac:dyDescent="0.2">
      <c r="A7" s="24"/>
      <c r="B7" s="24"/>
      <c r="C7" s="24"/>
      <c r="D7" s="24"/>
      <c r="E7" s="24"/>
      <c r="F7" s="24"/>
      <c r="G7" s="24"/>
      <c r="H7" s="24"/>
      <c r="I7" s="24"/>
    </row>
    <row r="8" spans="1:9" ht="15.75" customHeight="1" x14ac:dyDescent="0.2">
      <c r="A8" s="24"/>
      <c r="B8" s="24"/>
      <c r="C8" s="24"/>
      <c r="D8" s="24"/>
      <c r="E8" s="24"/>
      <c r="F8" s="24"/>
      <c r="G8" s="24"/>
      <c r="H8" s="24"/>
      <c r="I8" s="24"/>
    </row>
    <row r="9" spans="1:9" ht="15" customHeight="1" x14ac:dyDescent="0.2">
      <c r="A9" s="24"/>
      <c r="B9" s="24"/>
      <c r="C9" s="24"/>
      <c r="D9" s="24"/>
      <c r="E9" s="24"/>
      <c r="F9" s="24"/>
      <c r="G9" s="24"/>
      <c r="H9" s="24"/>
      <c r="I9" s="24"/>
    </row>
    <row r="10" spans="1:9" ht="42" customHeight="1" x14ac:dyDescent="0.2">
      <c r="B10" s="140" t="str">
        <f>"Père : "&amp;ArrièreGrandPèrePaternel2</f>
        <v>Père : Arrière-grand-père paternel 2</v>
      </c>
      <c r="C10" s="141"/>
      <c r="D10" s="142"/>
      <c r="F10" s="140" t="str">
        <f>"Mère : "&amp;ArrièreGrandMèrePaternelle2</f>
        <v>Mère : Arrière-grand-mère paternelle 2</v>
      </c>
      <c r="G10" s="141"/>
      <c r="H10" s="142"/>
    </row>
    <row r="11" spans="1:9" ht="20.25" customHeight="1" x14ac:dyDescent="0.2">
      <c r="B11" s="16"/>
      <c r="C11" s="107" t="s">
        <v>2</v>
      </c>
      <c r="D11" s="108"/>
      <c r="F11" s="16"/>
      <c r="G11" s="122" t="s">
        <v>2</v>
      </c>
      <c r="H11" s="123"/>
    </row>
    <row r="12" spans="1:9" ht="20.25" customHeight="1" x14ac:dyDescent="0.2">
      <c r="B12" s="16"/>
      <c r="C12" s="118"/>
      <c r="D12" s="119"/>
      <c r="F12" s="20"/>
      <c r="G12" s="118"/>
      <c r="H12" s="119"/>
    </row>
    <row r="13" spans="1:9" ht="20.25" customHeight="1" x14ac:dyDescent="0.2">
      <c r="B13" s="16"/>
      <c r="C13" s="124"/>
      <c r="D13" s="125"/>
      <c r="F13" s="20"/>
      <c r="G13" s="124"/>
      <c r="H13" s="125"/>
    </row>
    <row r="14" spans="1:9" ht="18" customHeight="1" x14ac:dyDescent="0.25">
      <c r="B14" s="16"/>
      <c r="C14" s="107" t="s">
        <v>3</v>
      </c>
      <c r="D14" s="108"/>
      <c r="F14" s="20"/>
      <c r="G14" s="67" t="s">
        <v>3</v>
      </c>
      <c r="H14" s="21"/>
    </row>
    <row r="15" spans="1:9" ht="20.25" customHeight="1" x14ac:dyDescent="0.2">
      <c r="B15" s="16"/>
      <c r="C15" s="120"/>
      <c r="D15" s="121"/>
      <c r="F15" s="16"/>
      <c r="G15" s="118"/>
      <c r="H15" s="119"/>
    </row>
    <row r="16" spans="1:9" ht="20.25" customHeight="1" x14ac:dyDescent="0.2">
      <c r="B16" s="16"/>
      <c r="C16" s="129"/>
      <c r="D16" s="130"/>
      <c r="F16" s="16"/>
      <c r="G16" s="129"/>
      <c r="H16" s="130"/>
    </row>
    <row r="17" spans="1:9" ht="20.25" customHeight="1" x14ac:dyDescent="0.25">
      <c r="B17" s="17"/>
      <c r="C17" s="75" t="s">
        <v>87</v>
      </c>
      <c r="D17" s="76"/>
      <c r="F17" s="17"/>
      <c r="G17" s="75" t="s">
        <v>87</v>
      </c>
      <c r="H17" s="76"/>
    </row>
    <row r="18" spans="1:9" ht="9" customHeight="1" x14ac:dyDescent="0.25">
      <c r="A18" s="24"/>
      <c r="B18" s="68"/>
      <c r="C18" s="69"/>
      <c r="D18" s="68"/>
      <c r="E18" s="24"/>
      <c r="F18" s="68"/>
      <c r="G18" s="69"/>
      <c r="H18" s="69"/>
    </row>
    <row r="19" spans="1:9" ht="18" customHeight="1" x14ac:dyDescent="0.25">
      <c r="A19" s="24"/>
      <c r="B19" s="66"/>
      <c r="C19" s="72" t="s">
        <v>81</v>
      </c>
      <c r="D19" s="131"/>
      <c r="E19" s="131"/>
      <c r="F19" s="132"/>
      <c r="G19" s="132"/>
      <c r="H19" s="133"/>
      <c r="I19" s="24"/>
    </row>
    <row r="20" spans="1:9" ht="9" customHeight="1" x14ac:dyDescent="0.25">
      <c r="A20" s="24"/>
      <c r="B20" s="24"/>
      <c r="C20" s="24"/>
      <c r="D20" s="24"/>
      <c r="E20" s="24"/>
      <c r="F20" s="24"/>
      <c r="G20" s="24"/>
      <c r="H20" s="24"/>
    </row>
    <row r="21" spans="1:9" ht="27" customHeight="1" x14ac:dyDescent="0.3">
      <c r="B21" s="13" t="s">
        <v>4</v>
      </c>
      <c r="C21" s="14"/>
      <c r="D21" s="14"/>
      <c r="E21" s="14"/>
      <c r="F21" s="14"/>
      <c r="G21" s="14"/>
      <c r="H21" s="15"/>
    </row>
    <row r="22" spans="1:9" ht="18.75" customHeight="1" x14ac:dyDescent="0.25">
      <c r="B22" s="126"/>
      <c r="C22" s="127"/>
      <c r="D22" s="127"/>
      <c r="E22" s="127"/>
      <c r="F22" s="127"/>
      <c r="G22" s="127"/>
      <c r="H22" s="128"/>
    </row>
    <row r="23" spans="1:9" ht="18.75" customHeight="1" x14ac:dyDescent="0.25">
      <c r="B23" s="126"/>
      <c r="C23" s="127"/>
      <c r="D23" s="127"/>
      <c r="E23" s="127"/>
      <c r="F23" s="127"/>
      <c r="G23" s="127"/>
      <c r="H23" s="128"/>
    </row>
    <row r="24" spans="1:9" ht="18.75" customHeight="1" x14ac:dyDescent="0.25">
      <c r="B24" s="126"/>
      <c r="C24" s="127"/>
      <c r="D24" s="127"/>
      <c r="E24" s="127"/>
      <c r="F24" s="127"/>
      <c r="G24" s="127"/>
      <c r="H24" s="128"/>
    </row>
    <row r="25" spans="1:9" ht="18.75" customHeight="1" x14ac:dyDescent="0.25">
      <c r="B25" s="126"/>
      <c r="C25" s="127"/>
      <c r="D25" s="127"/>
      <c r="E25" s="127"/>
      <c r="F25" s="127"/>
      <c r="G25" s="127"/>
      <c r="H25" s="128"/>
    </row>
    <row r="26" spans="1:9" ht="18.75" customHeight="1" x14ac:dyDescent="0.25">
      <c r="B26" s="112"/>
      <c r="C26" s="113"/>
      <c r="D26" s="113"/>
      <c r="E26" s="113"/>
      <c r="F26" s="113"/>
      <c r="G26" s="113"/>
      <c r="H26" s="114"/>
    </row>
    <row r="27" spans="1:9" ht="5.25" customHeight="1" x14ac:dyDescent="0.25">
      <c r="B27" s="134"/>
      <c r="C27" s="135"/>
      <c r="D27" s="135"/>
      <c r="E27" s="135"/>
      <c r="F27" s="135"/>
      <c r="G27" s="135"/>
      <c r="H27" s="136"/>
    </row>
    <row r="28" spans="1:9" ht="13.5" customHeight="1" x14ac:dyDescent="0.25"/>
    <row r="29" spans="1:9" ht="27" customHeight="1" x14ac:dyDescent="0.25">
      <c r="B29" s="51" t="s">
        <v>48</v>
      </c>
      <c r="C29" s="51" t="s">
        <v>44</v>
      </c>
      <c r="D29" s="52" t="s">
        <v>45</v>
      </c>
      <c r="E29" s="53" t="s">
        <v>2</v>
      </c>
      <c r="F29" s="53" t="s">
        <v>46</v>
      </c>
      <c r="G29" s="53" t="s">
        <v>3</v>
      </c>
      <c r="H29" s="53" t="s">
        <v>47</v>
      </c>
    </row>
    <row r="30" spans="1:9" ht="79.5" customHeight="1" x14ac:dyDescent="0.25">
      <c r="B30" s="5"/>
      <c r="C30" s="54" t="str">
        <f t="shared" ref="C30:C35" si="0">GrandMèrePaternelle</f>
        <v>Laure Goudiard du Mesnil</v>
      </c>
      <c r="D30" s="44" t="s">
        <v>1</v>
      </c>
      <c r="E30" s="44" t="str">
        <f>IF(NaissanceGrandMèrePaternelle&lt;&gt;0,NaissanceGrandMèrePaternelle,"")</f>
        <v>11 novembre 1925</v>
      </c>
      <c r="F30" s="46" t="str">
        <f>IF(LieuNaissanceGrandMèrePaternelle&lt;&gt;0,LieuNaissanceGrandMèrePaternelle,"")</f>
        <v>France</v>
      </c>
      <c r="G30" s="48" t="str">
        <f>IF(DécèsGrandMèrePaternelle&lt;&gt;0,DécèsGrandMèrePaternelle,"")</f>
        <v>4 mars 2005</v>
      </c>
      <c r="H30" s="49" t="str">
        <f>IF(LieuDécèsGrandMèrePaternelle&lt;&gt;0,LieuDécèsGrandMèrePaternelle,"")</f>
        <v>Paris, France</v>
      </c>
    </row>
    <row r="31" spans="1:9" ht="79.5" customHeight="1" x14ac:dyDescent="0.25">
      <c r="B31" s="5"/>
      <c r="C31" s="12" t="str">
        <f t="shared" si="0"/>
        <v>Laure Goudiard du Mesnil</v>
      </c>
      <c r="D31" s="44"/>
      <c r="E31" s="45"/>
      <c r="F31" s="46"/>
      <c r="G31" s="45"/>
      <c r="H31" s="49"/>
    </row>
    <row r="32" spans="1:9" ht="79.5" customHeight="1" x14ac:dyDescent="0.25">
      <c r="B32" s="5"/>
      <c r="C32" s="12" t="str">
        <f t="shared" si="0"/>
        <v>Laure Goudiard du Mesnil</v>
      </c>
      <c r="D32" s="44"/>
      <c r="E32" s="45"/>
      <c r="F32" s="46"/>
      <c r="G32" s="47"/>
      <c r="H32" s="49"/>
    </row>
    <row r="33" spans="2:8" ht="78.75" customHeight="1" x14ac:dyDescent="0.25">
      <c r="B33" s="43"/>
      <c r="C33" s="12" t="str">
        <f t="shared" si="0"/>
        <v>Laure Goudiard du Mesnil</v>
      </c>
      <c r="D33" s="44"/>
      <c r="E33" s="45"/>
      <c r="F33" s="46"/>
      <c r="G33" s="45"/>
      <c r="H33" s="49"/>
    </row>
    <row r="34" spans="2:8" ht="78.75" customHeight="1" x14ac:dyDescent="0.25">
      <c r="B34" s="43"/>
      <c r="C34" s="12" t="str">
        <f t="shared" si="0"/>
        <v>Laure Goudiard du Mesnil</v>
      </c>
      <c r="D34" s="44"/>
      <c r="E34" s="45"/>
      <c r="F34" s="46"/>
      <c r="G34" s="45"/>
      <c r="H34" s="49"/>
    </row>
    <row r="35" spans="2:8" ht="78.75" customHeight="1" x14ac:dyDescent="0.25">
      <c r="B35" s="43"/>
      <c r="C35" s="12" t="str">
        <f t="shared" si="0"/>
        <v>Laure Goudiard du Mesnil</v>
      </c>
      <c r="D35" s="44"/>
      <c r="E35" s="45"/>
      <c r="F35" s="46"/>
      <c r="G35" s="45"/>
      <c r="H35" s="49"/>
    </row>
  </sheetData>
  <mergeCells count="21">
    <mergeCell ref="D19:E19"/>
    <mergeCell ref="F19:H19"/>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2:H22"/>
    <mergeCell ref="B23:H23"/>
    <mergeCell ref="B24:H24"/>
    <mergeCell ref="B25:H25"/>
    <mergeCell ref="B26:H26"/>
  </mergeCells>
  <hyperlinks>
    <hyperlink ref="C30" location="Grands_parents_paternels!A1" tooltip="Cliquez pour afficher" display="Grands_parents_paternels!A1"/>
  </hyperlinks>
  <printOptions horizontalCentered="1"/>
  <pageMargins left="0.43307086614173229" right="0.43307086614173229" top="0.51181102362204722" bottom="0.51181102362204722" header="0.31496062992125984" footer="0.31496062992125984"/>
  <pageSetup paperSize="9" scale="56"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pageSetUpPr fitToPage="1"/>
  </sheetPr>
  <dimension ref="A1:I35"/>
  <sheetViews>
    <sheetView showGridLines="0" zoomScale="90" zoomScaleNormal="90" workbookViewId="0"/>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7.8984375" customWidth="1"/>
    <col min="6" max="6" width="19.5" customWidth="1"/>
    <col min="7" max="8" width="19.59765625" customWidth="1"/>
    <col min="9" max="9" width="9.09765625" customWidth="1"/>
    <col min="10" max="10" width="10.09765625" customWidth="1"/>
    <col min="11" max="11" width="9.59765625" customWidth="1"/>
  </cols>
  <sheetData>
    <row r="1" spans="1:9" ht="62.25" customHeight="1" x14ac:dyDescent="0.75">
      <c r="A1" s="24"/>
      <c r="B1" s="38" t="str">
        <f>NomArbre</f>
        <v>Dupont - Jensen</v>
      </c>
      <c r="C1" s="27"/>
      <c r="D1" s="27"/>
      <c r="E1" s="24"/>
      <c r="F1" s="24"/>
      <c r="G1" s="24"/>
      <c r="H1" s="24"/>
      <c r="I1" s="24"/>
    </row>
    <row r="2" spans="1:9" ht="57" customHeight="1" x14ac:dyDescent="0.25">
      <c r="A2" s="24"/>
      <c r="B2" s="28" t="s">
        <v>41</v>
      </c>
      <c r="C2" s="29"/>
      <c r="D2" s="29"/>
      <c r="E2" s="39"/>
      <c r="F2" s="39"/>
      <c r="G2" s="39"/>
      <c r="H2" s="39"/>
      <c r="I2" s="40"/>
    </row>
    <row r="3" spans="1:9" ht="14.25" customHeight="1" x14ac:dyDescent="0.2">
      <c r="A3" s="24"/>
      <c r="B3" s="24"/>
      <c r="C3" s="24"/>
      <c r="D3" s="24"/>
      <c r="E3" s="24"/>
      <c r="F3" s="24"/>
      <c r="G3" s="24"/>
      <c r="H3" s="24"/>
      <c r="I3" s="24"/>
    </row>
    <row r="4" spans="1:9" ht="15" customHeight="1" x14ac:dyDescent="0.2">
      <c r="A4" s="24"/>
      <c r="B4" s="24"/>
      <c r="C4" s="24"/>
      <c r="D4" s="24"/>
      <c r="E4" s="24"/>
      <c r="F4" s="24"/>
      <c r="G4" s="24"/>
      <c r="H4" s="24"/>
      <c r="I4" s="24"/>
    </row>
    <row r="5" spans="1:9" ht="20.25" customHeight="1" x14ac:dyDescent="0.35">
      <c r="A5" s="24"/>
      <c r="B5" s="33" t="s">
        <v>42</v>
      </c>
      <c r="C5" s="24"/>
      <c r="D5" s="24"/>
      <c r="E5" s="24"/>
      <c r="F5" s="33" t="s">
        <v>43</v>
      </c>
      <c r="G5" s="24"/>
      <c r="H5" s="24"/>
      <c r="I5" s="24"/>
    </row>
    <row r="6" spans="1:9" ht="15.75" customHeight="1" x14ac:dyDescent="0.2">
      <c r="A6" s="24"/>
      <c r="B6" s="24"/>
      <c r="C6" s="24"/>
      <c r="D6" s="24"/>
      <c r="E6" s="24"/>
      <c r="F6" s="24"/>
      <c r="G6" s="24"/>
      <c r="H6" s="24"/>
      <c r="I6" s="24"/>
    </row>
    <row r="7" spans="1:9" ht="15.75" customHeight="1" x14ac:dyDescent="0.2">
      <c r="A7" s="24"/>
      <c r="B7" s="24"/>
      <c r="C7" s="24"/>
      <c r="D7" s="24"/>
      <c r="E7" s="24"/>
      <c r="F7" s="24"/>
      <c r="G7" s="24"/>
      <c r="H7" s="24"/>
      <c r="I7" s="24"/>
    </row>
    <row r="8" spans="1:9" ht="15.75" customHeight="1" x14ac:dyDescent="0.2">
      <c r="A8" s="24"/>
      <c r="B8" s="24"/>
      <c r="C8" s="24"/>
      <c r="D8" s="24"/>
      <c r="E8" s="24"/>
      <c r="F8" s="24"/>
      <c r="G8" s="24"/>
      <c r="H8" s="24"/>
      <c r="I8" s="24"/>
    </row>
    <row r="9" spans="1:9" ht="15" customHeight="1" x14ac:dyDescent="0.2">
      <c r="A9" s="24"/>
      <c r="B9" s="24"/>
      <c r="C9" s="24"/>
      <c r="D9" s="24"/>
      <c r="E9" s="24"/>
      <c r="F9" s="24"/>
      <c r="G9" s="24"/>
      <c r="H9" s="24"/>
      <c r="I9" s="24"/>
    </row>
    <row r="10" spans="1:9" ht="42" customHeight="1" x14ac:dyDescent="0.2">
      <c r="B10" s="140" t="str">
        <f>"Père : "&amp;ArrièreGrandPèreMaternel1</f>
        <v>Père : Arrière-grand-père maternel 1</v>
      </c>
      <c r="C10" s="141"/>
      <c r="D10" s="142"/>
      <c r="F10" s="140" t="str">
        <f>"Mère : "&amp;ArrièreGrandMèreMaternelle1</f>
        <v>Mère : Arrière-grand-mère maternelle 1</v>
      </c>
      <c r="G10" s="141"/>
      <c r="H10" s="142"/>
    </row>
    <row r="11" spans="1:9" ht="20.25" customHeight="1" x14ac:dyDescent="0.2">
      <c r="B11" s="16"/>
      <c r="C11" s="107" t="s">
        <v>2</v>
      </c>
      <c r="D11" s="108"/>
      <c r="F11" s="16"/>
      <c r="G11" s="122" t="s">
        <v>2</v>
      </c>
      <c r="H11" s="123"/>
    </row>
    <row r="12" spans="1:9" ht="20.25" customHeight="1" x14ac:dyDescent="0.2">
      <c r="B12" s="16"/>
      <c r="C12" s="118"/>
      <c r="D12" s="119"/>
      <c r="F12" s="20"/>
      <c r="G12" s="118"/>
      <c r="H12" s="119"/>
    </row>
    <row r="13" spans="1:9" ht="20.25" customHeight="1" x14ac:dyDescent="0.2">
      <c r="B13" s="16"/>
      <c r="C13" s="124"/>
      <c r="D13" s="125"/>
      <c r="F13" s="20"/>
      <c r="G13" s="124"/>
      <c r="H13" s="125"/>
    </row>
    <row r="14" spans="1:9" ht="18" customHeight="1" x14ac:dyDescent="0.25">
      <c r="B14" s="16"/>
      <c r="C14" s="107" t="s">
        <v>3</v>
      </c>
      <c r="D14" s="108"/>
      <c r="F14" s="20"/>
      <c r="G14" s="67" t="s">
        <v>3</v>
      </c>
      <c r="H14" s="21"/>
    </row>
    <row r="15" spans="1:9" ht="20.25" customHeight="1" x14ac:dyDescent="0.25">
      <c r="B15" s="16"/>
      <c r="C15" s="120"/>
      <c r="D15" s="121"/>
      <c r="F15" s="16"/>
      <c r="G15" s="118"/>
      <c r="H15" s="119"/>
    </row>
    <row r="16" spans="1:9" ht="20.25" customHeight="1" x14ac:dyDescent="0.25">
      <c r="B16" s="16"/>
      <c r="C16" s="129"/>
      <c r="D16" s="130"/>
      <c r="F16" s="16"/>
      <c r="G16" s="129"/>
      <c r="H16" s="130"/>
    </row>
    <row r="17" spans="1:9" ht="20.25" customHeight="1" x14ac:dyDescent="0.25">
      <c r="B17" s="17"/>
      <c r="C17" s="75" t="s">
        <v>87</v>
      </c>
      <c r="D17" s="76"/>
      <c r="F17" s="17"/>
      <c r="G17" s="75" t="s">
        <v>87</v>
      </c>
      <c r="H17" s="76"/>
    </row>
    <row r="18" spans="1:9" s="24" customFormat="1" ht="9" customHeight="1" x14ac:dyDescent="0.25">
      <c r="B18" s="68"/>
      <c r="C18" s="69"/>
      <c r="D18" s="68"/>
      <c r="F18" s="68"/>
      <c r="G18" s="69"/>
      <c r="H18" s="69"/>
    </row>
    <row r="19" spans="1:9" ht="18" customHeight="1" x14ac:dyDescent="0.25">
      <c r="A19" s="24"/>
      <c r="B19" s="66"/>
      <c r="C19" s="72" t="s">
        <v>81</v>
      </c>
      <c r="D19" s="131"/>
      <c r="E19" s="131"/>
      <c r="F19" s="132"/>
      <c r="G19" s="132"/>
      <c r="H19" s="133"/>
      <c r="I19" s="24"/>
    </row>
    <row r="20" spans="1:9" s="24" customFormat="1" ht="9" customHeight="1" x14ac:dyDescent="0.25"/>
    <row r="21" spans="1:9" ht="27" customHeight="1" x14ac:dyDescent="0.3">
      <c r="B21" s="13" t="s">
        <v>4</v>
      </c>
      <c r="C21" s="14"/>
      <c r="D21" s="14"/>
      <c r="E21" s="14"/>
      <c r="F21" s="14"/>
      <c r="G21" s="14"/>
      <c r="H21" s="15"/>
    </row>
    <row r="22" spans="1:9" ht="18.75" customHeight="1" x14ac:dyDescent="0.25">
      <c r="B22" s="126"/>
      <c r="C22" s="127"/>
      <c r="D22" s="127"/>
      <c r="E22" s="127"/>
      <c r="F22" s="127"/>
      <c r="G22" s="127"/>
      <c r="H22" s="128"/>
    </row>
    <row r="23" spans="1:9" ht="18.75" customHeight="1" x14ac:dyDescent="0.25">
      <c r="B23" s="126"/>
      <c r="C23" s="127"/>
      <c r="D23" s="127"/>
      <c r="E23" s="127"/>
      <c r="F23" s="127"/>
      <c r="G23" s="127"/>
      <c r="H23" s="128"/>
    </row>
    <row r="24" spans="1:9" ht="18.75" customHeight="1" x14ac:dyDescent="0.25">
      <c r="B24" s="126"/>
      <c r="C24" s="127"/>
      <c r="D24" s="127"/>
      <c r="E24" s="127"/>
      <c r="F24" s="127"/>
      <c r="G24" s="127"/>
      <c r="H24" s="128"/>
    </row>
    <row r="25" spans="1:9" ht="18.75" customHeight="1" x14ac:dyDescent="0.25">
      <c r="B25" s="126"/>
      <c r="C25" s="127"/>
      <c r="D25" s="127"/>
      <c r="E25" s="127"/>
      <c r="F25" s="127"/>
      <c r="G25" s="127"/>
      <c r="H25" s="128"/>
    </row>
    <row r="26" spans="1:9" ht="18.75" customHeight="1" x14ac:dyDescent="0.25">
      <c r="B26" s="112"/>
      <c r="C26" s="113"/>
      <c r="D26" s="113"/>
      <c r="E26" s="113"/>
      <c r="F26" s="113"/>
      <c r="G26" s="113"/>
      <c r="H26" s="114"/>
    </row>
    <row r="27" spans="1:9" ht="5.25" customHeight="1" x14ac:dyDescent="0.25">
      <c r="B27" s="134"/>
      <c r="C27" s="135"/>
      <c r="D27" s="135"/>
      <c r="E27" s="135"/>
      <c r="F27" s="135"/>
      <c r="G27" s="135"/>
      <c r="H27" s="136"/>
    </row>
    <row r="28" spans="1:9" ht="13.5" customHeight="1" x14ac:dyDescent="0.25"/>
    <row r="29" spans="1:9" ht="27" customHeight="1" x14ac:dyDescent="0.25">
      <c r="B29" s="51" t="s">
        <v>48</v>
      </c>
      <c r="C29" s="51" t="s">
        <v>44</v>
      </c>
      <c r="D29" s="52" t="s">
        <v>45</v>
      </c>
      <c r="E29" s="53" t="s">
        <v>2</v>
      </c>
      <c r="F29" s="53" t="s">
        <v>46</v>
      </c>
      <c r="G29" s="53" t="s">
        <v>3</v>
      </c>
      <c r="H29" s="53" t="s">
        <v>47</v>
      </c>
    </row>
    <row r="30" spans="1:9" ht="79.5" customHeight="1" x14ac:dyDescent="0.25">
      <c r="B30" s="5"/>
      <c r="C30" s="54" t="str">
        <f t="shared" ref="C30:C35" si="0">GrandPèreMaternel</f>
        <v>Thomas Søndergaard Jensen</v>
      </c>
      <c r="D30" s="44" t="s">
        <v>0</v>
      </c>
      <c r="E30" s="44" t="str">
        <f>IF(NaissanceGrandPèreMaternel&lt;&gt;0,NaissanceGrandPèreMaternel,"")</f>
        <v>13 décembre 1926</v>
      </c>
      <c r="F30" s="46" t="str">
        <f>IF(LieuNaissanceGrandPèreMaternel&lt;&gt;0,LieuNaissanceGrandPèreMaternel,"")</f>
        <v>Copenhague, Danemark</v>
      </c>
      <c r="G30" s="48" t="str">
        <f>IF(DécèsGrandPèreMaternel&lt;&gt;0,DécèsGrandPèreMaternel,"")</f>
        <v>24 janvier 2006</v>
      </c>
      <c r="H30" s="49" t="str">
        <f>IF(LieuDécèsGrandPèreMaternel&lt;&gt;0,LieuDécèsGrandPèreMaternel,"")</f>
        <v>Paris, France</v>
      </c>
    </row>
    <row r="31" spans="1:9" ht="79.5" customHeight="1" x14ac:dyDescent="0.25">
      <c r="B31" s="5"/>
      <c r="C31" s="12" t="str">
        <f t="shared" si="0"/>
        <v>Thomas Søndergaard Jensen</v>
      </c>
      <c r="D31" s="44"/>
      <c r="E31" s="45"/>
      <c r="F31" s="46"/>
      <c r="G31" s="45"/>
      <c r="H31" s="49"/>
    </row>
    <row r="32" spans="1:9" ht="79.5" customHeight="1" x14ac:dyDescent="0.25">
      <c r="B32" s="5"/>
      <c r="C32" s="12" t="str">
        <f t="shared" si="0"/>
        <v>Thomas Søndergaard Jensen</v>
      </c>
      <c r="D32" s="44"/>
      <c r="E32" s="45"/>
      <c r="F32" s="46"/>
      <c r="G32" s="47"/>
      <c r="H32" s="49"/>
    </row>
    <row r="33" spans="2:8" ht="78.75" customHeight="1" x14ac:dyDescent="0.25">
      <c r="B33" s="43"/>
      <c r="C33" s="12" t="str">
        <f t="shared" si="0"/>
        <v>Thomas Søndergaard Jensen</v>
      </c>
      <c r="D33" s="44"/>
      <c r="E33" s="45"/>
      <c r="F33" s="46"/>
      <c r="G33" s="45"/>
      <c r="H33" s="49"/>
    </row>
    <row r="34" spans="2:8" ht="78.75" customHeight="1" x14ac:dyDescent="0.25">
      <c r="B34" s="43"/>
      <c r="C34" s="12" t="str">
        <f t="shared" si="0"/>
        <v>Thomas Søndergaard Jensen</v>
      </c>
      <c r="D34" s="44"/>
      <c r="E34" s="45"/>
      <c r="F34" s="46"/>
      <c r="G34" s="45"/>
      <c r="H34" s="49"/>
    </row>
    <row r="35" spans="2:8" ht="78.75" customHeight="1" x14ac:dyDescent="0.25">
      <c r="B35" s="43"/>
      <c r="C35" s="12" t="str">
        <f t="shared" si="0"/>
        <v>Thomas Søndergaard Jensen</v>
      </c>
      <c r="D35" s="44"/>
      <c r="E35" s="45"/>
      <c r="F35" s="46"/>
      <c r="G35" s="45"/>
      <c r="H35" s="49"/>
    </row>
  </sheetData>
  <mergeCells count="21">
    <mergeCell ref="D19:E19"/>
    <mergeCell ref="F19:H19"/>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2:H22"/>
    <mergeCell ref="B23:H23"/>
    <mergeCell ref="B24:H24"/>
    <mergeCell ref="B25:H25"/>
    <mergeCell ref="B26:H26"/>
  </mergeCells>
  <hyperlinks>
    <hyperlink ref="C30" location="Arrière_grands_parents_mater_1!A1" tooltip="Cliquez ici pour voir le père" display="Arrière_grands_parents_mater_1!A1"/>
  </hyperlinks>
  <printOptions horizontalCentered="1"/>
  <pageMargins left="0.43307086614173229" right="0.43307086614173229" top="0.51181102362204722" bottom="0.51181102362204722" header="0.31496062992125984" footer="0.31496062992125984"/>
  <pageSetup paperSize="9" scale="56" fitToHeight="0" orientation="portrait" horizontalDpi="4800" r:id="rId1"/>
  <drawing r:id="rId2"/>
  <picture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6"/>
    <pageSetUpPr fitToPage="1"/>
  </sheetPr>
  <dimension ref="A1:I35"/>
  <sheetViews>
    <sheetView showGridLines="0" zoomScale="90" zoomScaleNormal="90" workbookViewId="0">
      <selection activeCell="F30" sqref="F30"/>
    </sheetView>
  </sheetViews>
  <sheetFormatPr baseColWidth="10" defaultColWidth="9" defaultRowHeight="78.75" customHeight="1" x14ac:dyDescent="0.25"/>
  <cols>
    <col min="1" max="1" width="9.09765625" customWidth="1"/>
    <col min="2" max="2" width="19.5" customWidth="1"/>
    <col min="3" max="3" width="19.59765625" customWidth="1"/>
    <col min="4" max="4" width="19.69921875" customWidth="1"/>
    <col min="5" max="5" width="17.8984375" customWidth="1"/>
    <col min="6" max="6" width="19.5" customWidth="1"/>
    <col min="7" max="8" width="19.59765625" customWidth="1"/>
    <col min="9" max="9" width="9.09765625" customWidth="1"/>
    <col min="10" max="10" width="10.09765625" customWidth="1"/>
    <col min="11" max="11" width="9.59765625" customWidth="1"/>
  </cols>
  <sheetData>
    <row r="1" spans="1:9" ht="62.25" customHeight="1" x14ac:dyDescent="0.75">
      <c r="A1" s="24"/>
      <c r="B1" s="38" t="str">
        <f>NomArbre</f>
        <v>Dupont - Jensen</v>
      </c>
      <c r="C1" s="27"/>
      <c r="D1" s="27"/>
      <c r="E1" s="24"/>
      <c r="F1" s="24"/>
      <c r="G1" s="24"/>
      <c r="H1" s="24"/>
      <c r="I1" s="24"/>
    </row>
    <row r="2" spans="1:9" ht="57" customHeight="1" x14ac:dyDescent="0.25">
      <c r="A2" s="24"/>
      <c r="B2" s="28" t="s">
        <v>41</v>
      </c>
      <c r="C2" s="29"/>
      <c r="D2" s="29"/>
      <c r="E2" s="39"/>
      <c r="F2" s="39"/>
      <c r="G2" s="39"/>
      <c r="H2" s="39"/>
      <c r="I2" s="40"/>
    </row>
    <row r="3" spans="1:9" ht="14.25" customHeight="1" x14ac:dyDescent="0.2">
      <c r="A3" s="24"/>
      <c r="B3" s="24"/>
      <c r="C3" s="24"/>
      <c r="D3" s="24"/>
      <c r="E3" s="24"/>
      <c r="F3" s="24"/>
      <c r="G3" s="24"/>
      <c r="H3" s="24"/>
      <c r="I3" s="24"/>
    </row>
    <row r="4" spans="1:9" ht="15" customHeight="1" x14ac:dyDescent="0.2">
      <c r="A4" s="24"/>
      <c r="B4" s="24"/>
      <c r="C4" s="24"/>
      <c r="D4" s="24"/>
      <c r="E4" s="24"/>
      <c r="F4" s="24"/>
      <c r="G4" s="24"/>
      <c r="H4" s="24"/>
      <c r="I4" s="24"/>
    </row>
    <row r="5" spans="1:9" ht="20.25" customHeight="1" x14ac:dyDescent="0.35">
      <c r="A5" s="24"/>
      <c r="B5" s="33" t="s">
        <v>42</v>
      </c>
      <c r="C5" s="24"/>
      <c r="D5" s="24"/>
      <c r="E5" s="24"/>
      <c r="F5" s="33" t="s">
        <v>43</v>
      </c>
      <c r="G5" s="24"/>
      <c r="H5" s="24"/>
      <c r="I5" s="24"/>
    </row>
    <row r="6" spans="1:9" ht="15.75" customHeight="1" x14ac:dyDescent="0.2">
      <c r="A6" s="24"/>
      <c r="B6" s="24"/>
      <c r="C6" s="24"/>
      <c r="D6" s="24"/>
      <c r="E6" s="24"/>
      <c r="F6" s="24"/>
      <c r="G6" s="24"/>
      <c r="H6" s="24"/>
      <c r="I6" s="24"/>
    </row>
    <row r="7" spans="1:9" ht="15.75" customHeight="1" x14ac:dyDescent="0.2">
      <c r="A7" s="24"/>
      <c r="B7" s="24"/>
      <c r="C7" s="24"/>
      <c r="D7" s="24"/>
      <c r="E7" s="24"/>
      <c r="F7" s="24"/>
      <c r="G7" s="24"/>
      <c r="H7" s="24"/>
      <c r="I7" s="24"/>
    </row>
    <row r="8" spans="1:9" ht="15.75" customHeight="1" x14ac:dyDescent="0.2">
      <c r="A8" s="24"/>
      <c r="B8" s="24"/>
      <c r="C8" s="24"/>
      <c r="D8" s="24"/>
      <c r="E8" s="24"/>
      <c r="F8" s="24"/>
      <c r="G8" s="24"/>
      <c r="H8" s="24"/>
      <c r="I8" s="24"/>
    </row>
    <row r="9" spans="1:9" ht="15" customHeight="1" x14ac:dyDescent="0.2">
      <c r="A9" s="24"/>
      <c r="B9" s="24"/>
      <c r="C9" s="24"/>
      <c r="D9" s="24"/>
      <c r="E9" s="24"/>
      <c r="F9" s="24"/>
      <c r="G9" s="24"/>
      <c r="H9" s="24"/>
      <c r="I9" s="24"/>
    </row>
    <row r="10" spans="1:9" ht="42" customHeight="1" x14ac:dyDescent="0.2">
      <c r="B10" s="140" t="str">
        <f>"Père : "&amp;ArrièreGrandPèreMaternel2</f>
        <v>Père : Arrière-grand-père maternel 2</v>
      </c>
      <c r="C10" s="141"/>
      <c r="D10" s="142"/>
      <c r="F10" s="140" t="str">
        <f>"Mère : "&amp;ArrièreGrandMèreMaternelle2</f>
        <v>Mère : Arrière-grand-mère maternelle 2</v>
      </c>
      <c r="G10" s="141"/>
      <c r="H10" s="142"/>
    </row>
    <row r="11" spans="1:9" ht="20.25" customHeight="1" x14ac:dyDescent="0.2">
      <c r="B11" s="16"/>
      <c r="C11" s="107" t="s">
        <v>2</v>
      </c>
      <c r="D11" s="108"/>
      <c r="F11" s="16"/>
      <c r="G11" s="122" t="s">
        <v>2</v>
      </c>
      <c r="H11" s="123"/>
    </row>
    <row r="12" spans="1:9" ht="20.25" customHeight="1" x14ac:dyDescent="0.2">
      <c r="B12" s="16"/>
      <c r="C12" s="118"/>
      <c r="D12" s="119"/>
      <c r="F12" s="20"/>
      <c r="G12" s="118"/>
      <c r="H12" s="119"/>
    </row>
    <row r="13" spans="1:9" ht="20.25" customHeight="1" x14ac:dyDescent="0.2">
      <c r="B13" s="16"/>
      <c r="C13" s="124"/>
      <c r="D13" s="125"/>
      <c r="F13" s="20"/>
      <c r="G13" s="124"/>
      <c r="H13" s="125"/>
    </row>
    <row r="14" spans="1:9" ht="18" customHeight="1" x14ac:dyDescent="0.25">
      <c r="B14" s="16"/>
      <c r="C14" s="107" t="s">
        <v>3</v>
      </c>
      <c r="D14" s="108"/>
      <c r="F14" s="20"/>
      <c r="G14" s="67" t="s">
        <v>3</v>
      </c>
      <c r="H14" s="21"/>
    </row>
    <row r="15" spans="1:9" ht="20.25" customHeight="1" x14ac:dyDescent="0.25">
      <c r="B15" s="16"/>
      <c r="C15" s="120"/>
      <c r="D15" s="121"/>
      <c r="F15" s="16"/>
      <c r="G15" s="118"/>
      <c r="H15" s="119"/>
    </row>
    <row r="16" spans="1:9" ht="20.25" customHeight="1" x14ac:dyDescent="0.25">
      <c r="B16" s="16"/>
      <c r="C16" s="129"/>
      <c r="D16" s="130"/>
      <c r="F16" s="16"/>
      <c r="G16" s="129"/>
      <c r="H16" s="130"/>
    </row>
    <row r="17" spans="1:9" ht="20.25" customHeight="1" x14ac:dyDescent="0.25">
      <c r="B17" s="17"/>
      <c r="C17" s="75" t="s">
        <v>87</v>
      </c>
      <c r="D17" s="76"/>
      <c r="F17" s="17"/>
      <c r="G17" s="75" t="s">
        <v>87</v>
      </c>
      <c r="H17" s="76"/>
    </row>
    <row r="18" spans="1:9" ht="9" customHeight="1" x14ac:dyDescent="0.25">
      <c r="B18" s="68"/>
      <c r="C18" s="69"/>
      <c r="D18" s="68"/>
      <c r="E18" s="24"/>
      <c r="F18" s="68"/>
      <c r="G18" s="69"/>
      <c r="H18" s="69"/>
    </row>
    <row r="19" spans="1:9" ht="18" customHeight="1" x14ac:dyDescent="0.25">
      <c r="A19" s="24"/>
      <c r="B19" s="66"/>
      <c r="C19" s="72" t="s">
        <v>81</v>
      </c>
      <c r="D19" s="131"/>
      <c r="E19" s="131"/>
      <c r="F19" s="132"/>
      <c r="G19" s="132"/>
      <c r="H19" s="133"/>
      <c r="I19" s="24"/>
    </row>
    <row r="20" spans="1:9" ht="9" customHeight="1" x14ac:dyDescent="0.25">
      <c r="B20" s="24"/>
      <c r="C20" s="24"/>
      <c r="D20" s="24"/>
      <c r="E20" s="24"/>
      <c r="F20" s="24"/>
      <c r="G20" s="24"/>
      <c r="H20" s="24"/>
    </row>
    <row r="21" spans="1:9" ht="27" customHeight="1" x14ac:dyDescent="0.3">
      <c r="B21" s="13" t="s">
        <v>4</v>
      </c>
      <c r="C21" s="14"/>
      <c r="D21" s="14"/>
      <c r="E21" s="14"/>
      <c r="F21" s="14"/>
      <c r="G21" s="14"/>
      <c r="H21" s="15"/>
    </row>
    <row r="22" spans="1:9" ht="18.75" customHeight="1" x14ac:dyDescent="0.25">
      <c r="B22" s="126"/>
      <c r="C22" s="127"/>
      <c r="D22" s="127"/>
      <c r="E22" s="127"/>
      <c r="F22" s="127"/>
      <c r="G22" s="127"/>
      <c r="H22" s="128"/>
    </row>
    <row r="23" spans="1:9" ht="18.75" customHeight="1" x14ac:dyDescent="0.25">
      <c r="B23" s="126"/>
      <c r="C23" s="127"/>
      <c r="D23" s="127"/>
      <c r="E23" s="127"/>
      <c r="F23" s="127"/>
      <c r="G23" s="127"/>
      <c r="H23" s="128"/>
    </row>
    <row r="24" spans="1:9" ht="18.75" customHeight="1" x14ac:dyDescent="0.25">
      <c r="B24" s="126"/>
      <c r="C24" s="127"/>
      <c r="D24" s="127"/>
      <c r="E24" s="127"/>
      <c r="F24" s="127"/>
      <c r="G24" s="127"/>
      <c r="H24" s="128"/>
    </row>
    <row r="25" spans="1:9" ht="18.75" customHeight="1" x14ac:dyDescent="0.25">
      <c r="B25" s="126"/>
      <c r="C25" s="127"/>
      <c r="D25" s="127"/>
      <c r="E25" s="127"/>
      <c r="F25" s="127"/>
      <c r="G25" s="127"/>
      <c r="H25" s="128"/>
    </row>
    <row r="26" spans="1:9" ht="18.75" customHeight="1" x14ac:dyDescent="0.25">
      <c r="B26" s="112"/>
      <c r="C26" s="113"/>
      <c r="D26" s="113"/>
      <c r="E26" s="113"/>
      <c r="F26" s="113"/>
      <c r="G26" s="113"/>
      <c r="H26" s="114"/>
    </row>
    <row r="27" spans="1:9" ht="5.25" customHeight="1" x14ac:dyDescent="0.25">
      <c r="B27" s="134"/>
      <c r="C27" s="135"/>
      <c r="D27" s="135"/>
      <c r="E27" s="135"/>
      <c r="F27" s="135"/>
      <c r="G27" s="135"/>
      <c r="H27" s="136"/>
    </row>
    <row r="28" spans="1:9" ht="13.5" customHeight="1" x14ac:dyDescent="0.25"/>
    <row r="29" spans="1:9" ht="27" customHeight="1" x14ac:dyDescent="0.25">
      <c r="B29" s="51" t="s">
        <v>48</v>
      </c>
      <c r="C29" s="51" t="s">
        <v>44</v>
      </c>
      <c r="D29" s="52" t="s">
        <v>45</v>
      </c>
      <c r="E29" s="53" t="s">
        <v>2</v>
      </c>
      <c r="F29" s="53" t="s">
        <v>46</v>
      </c>
      <c r="G29" s="53" t="s">
        <v>3</v>
      </c>
      <c r="H29" s="53" t="s">
        <v>47</v>
      </c>
    </row>
    <row r="30" spans="1:9" ht="79.5" customHeight="1" x14ac:dyDescent="0.25">
      <c r="B30" s="5"/>
      <c r="C30" s="54" t="str">
        <f t="shared" ref="C30:C35" si="0">GrandMèreMaternelle</f>
        <v>Charlotte Louis</v>
      </c>
      <c r="D30" s="44" t="s">
        <v>1</v>
      </c>
      <c r="E30" s="44" t="str">
        <f>IF(NaissanceGrandMèreMaternelle&lt;&gt;0,NaissanceGrandMèreMaternelle,"")</f>
        <v>27 septembre 1932</v>
      </c>
      <c r="F30" s="46" t="str">
        <f>IF(LieuNaissanceGrandMèreMaternelle&lt;&gt;0,LieuNaissanceGrandMèreMaternelle,"")</f>
        <v>Copenhague, Danemark</v>
      </c>
      <c r="G30" s="48" t="str">
        <f>IF(DécèsGrandMèreMaternelle&lt;&gt;0,DécèsGrandMèreMaternelle,"")</f>
        <v/>
      </c>
      <c r="H30" s="49" t="str">
        <f>IF(LieuDécèsGrandMèreMaternelle&lt;&gt;0,LieuDécèsGrandMèreMaternelle,"")</f>
        <v/>
      </c>
    </row>
    <row r="31" spans="1:9" ht="79.5" customHeight="1" x14ac:dyDescent="0.25">
      <c r="B31" s="5"/>
      <c r="C31" s="12" t="str">
        <f t="shared" si="0"/>
        <v>Charlotte Louis</v>
      </c>
      <c r="D31" s="44"/>
      <c r="E31" s="45"/>
      <c r="F31" s="46"/>
      <c r="G31" s="45"/>
      <c r="H31" s="49"/>
    </row>
    <row r="32" spans="1:9" ht="79.5" customHeight="1" x14ac:dyDescent="0.25">
      <c r="B32" s="5"/>
      <c r="C32" s="12" t="str">
        <f t="shared" si="0"/>
        <v>Charlotte Louis</v>
      </c>
      <c r="D32" s="44"/>
      <c r="E32" s="45"/>
      <c r="F32" s="46"/>
      <c r="G32" s="47"/>
      <c r="H32" s="49"/>
    </row>
    <row r="33" spans="2:8" ht="78.75" customHeight="1" x14ac:dyDescent="0.25">
      <c r="B33" s="43"/>
      <c r="C33" s="12" t="str">
        <f t="shared" si="0"/>
        <v>Charlotte Louis</v>
      </c>
      <c r="D33" s="44"/>
      <c r="E33" s="45"/>
      <c r="F33" s="46"/>
      <c r="G33" s="45"/>
      <c r="H33" s="49"/>
    </row>
    <row r="34" spans="2:8" ht="78.75" customHeight="1" x14ac:dyDescent="0.25">
      <c r="B34" s="43"/>
      <c r="C34" s="12" t="str">
        <f t="shared" si="0"/>
        <v>Charlotte Louis</v>
      </c>
      <c r="D34" s="44"/>
      <c r="E34" s="45"/>
      <c r="F34" s="46"/>
      <c r="G34" s="45"/>
      <c r="H34" s="49"/>
    </row>
    <row r="35" spans="2:8" ht="78.75" customHeight="1" x14ac:dyDescent="0.25">
      <c r="B35" s="43"/>
      <c r="C35" s="12" t="str">
        <f t="shared" si="0"/>
        <v>Charlotte Louis</v>
      </c>
      <c r="D35" s="44"/>
      <c r="E35" s="45"/>
      <c r="F35" s="46"/>
      <c r="G35" s="45"/>
      <c r="H35" s="49"/>
    </row>
  </sheetData>
  <mergeCells count="21">
    <mergeCell ref="D19:E19"/>
    <mergeCell ref="F19:H19"/>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2:H22"/>
    <mergeCell ref="B23:H23"/>
    <mergeCell ref="B24:H24"/>
    <mergeCell ref="B25:H25"/>
    <mergeCell ref="B26:H26"/>
  </mergeCells>
  <hyperlinks>
    <hyperlink ref="C30" location="Arrière_grands_parents_mater_2!A1" tooltip="Cliquez pour afficher" display="Arrière_grands_parents_mater_2!A1"/>
  </hyperlinks>
  <printOptions horizontalCentered="1"/>
  <pageMargins left="0.43307086614173229" right="0.43307086614173229" top="0.51181102362204722" bottom="0.51181102362204722" header="0.31496062992125984" footer="0.31496062992125984"/>
  <pageSetup paperSize="9" scale="56"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129</vt:i4>
      </vt:variant>
    </vt:vector>
  </HeadingPairs>
  <TitlesOfParts>
    <vt:vector size="139" baseType="lpstr">
      <vt:lpstr>Arbre généalogique</vt:lpstr>
      <vt:lpstr>Ascendance</vt:lpstr>
      <vt:lpstr>Parents</vt:lpstr>
      <vt:lpstr>Grands_parents_paternels</vt:lpstr>
      <vt:lpstr>Grands_parents_maternels</vt:lpstr>
      <vt:lpstr>Arrière_grands_parents_pater_1</vt:lpstr>
      <vt:lpstr>Arrière_grands_parents_pater_2</vt:lpstr>
      <vt:lpstr>Arrière_grands_parents_mater_1</vt:lpstr>
      <vt:lpstr>Arrière_grands_parents_mater_2</vt:lpstr>
      <vt:lpstr>Gedcom</vt:lpstr>
      <vt:lpstr>Accueil</vt:lpstr>
      <vt:lpstr>ArbreParents</vt:lpstr>
      <vt:lpstr>ArrièreArriereGrandMèreMaternelle1</vt:lpstr>
      <vt:lpstr>ArrièreArrièreGrandMèreMaternelle1</vt:lpstr>
      <vt:lpstr>ArrièreArrièreGrandMèreMaternelle2</vt:lpstr>
      <vt:lpstr>ArrièreArrièreGrandMèreMaternelle3</vt:lpstr>
      <vt:lpstr>ArrièreArrièreGrandMèreMaternelle4</vt:lpstr>
      <vt:lpstr>ArrièreArrièreGrandMèrePaternelle1</vt:lpstr>
      <vt:lpstr>ArrièreArrièreGrandMèrePaternelle2</vt:lpstr>
      <vt:lpstr>ArrièreArrièreGrandMèrePaternelle3</vt:lpstr>
      <vt:lpstr>ArrièreArrièreGrandMèrePaternelle4</vt:lpstr>
      <vt:lpstr>ArrièreArrièreGrandPèreMaternel1</vt:lpstr>
      <vt:lpstr>ArrièreArrièreGrandPèreMaternel2</vt:lpstr>
      <vt:lpstr>ArrièreArrièreGrandPèreMaternel3</vt:lpstr>
      <vt:lpstr>ArrièreArrièreGrandPèreMaternel4</vt:lpstr>
      <vt:lpstr>ArrièreArrièreGrandPèrePaternel1</vt:lpstr>
      <vt:lpstr>ArrièreArrièreGrandPèrePaternel2</vt:lpstr>
      <vt:lpstr>ArrièreArrièreGrandPèrePaternel3</vt:lpstr>
      <vt:lpstr>ArrièreArrièreGrandPèrePaternel4</vt:lpstr>
      <vt:lpstr>ArrièreGrandMèreMaternelle1</vt:lpstr>
      <vt:lpstr>ArrièreGrandMèreMaternelle2</vt:lpstr>
      <vt:lpstr>ArrièreGrandMèrePaternelle1</vt:lpstr>
      <vt:lpstr>ArrièreGrandMèrePaternelle2</vt:lpstr>
      <vt:lpstr>ArrièreGrandPèreMaternel1</vt:lpstr>
      <vt:lpstr>ArrièreGrandPèreMaternel2</vt:lpstr>
      <vt:lpstr>ArrièreGrandPèrePaternel1</vt:lpstr>
      <vt:lpstr>ArrièreGrandPèrePaternel2</vt:lpstr>
      <vt:lpstr>ArrièreGrandsParentsMaternels1</vt:lpstr>
      <vt:lpstr>ArrièreGrandsParentsMaternels2</vt:lpstr>
      <vt:lpstr>ArrièreGrandsParentsPaternels1</vt:lpstr>
      <vt:lpstr>ArrièreGrandsParentsPaternels2</vt:lpstr>
      <vt:lpstr>DécèsArrièreGrandMèreMaternelle1</vt:lpstr>
      <vt:lpstr>DécèsArrièreGrandMèreMaternelle2</vt:lpstr>
      <vt:lpstr>DécèsArrièreGrandMèrePaternelle1</vt:lpstr>
      <vt:lpstr>DécèsArrièreGrandMèrePaternelle2</vt:lpstr>
      <vt:lpstr>DécèsArrièreGrandPèreMaternel1</vt:lpstr>
      <vt:lpstr>DécèsArrièreGrandPèreMaternel2</vt:lpstr>
      <vt:lpstr>DécèsArrièreGrandPèrePaternel1</vt:lpstr>
      <vt:lpstr>DécèsArrièreGrandPèrePaternel2</vt:lpstr>
      <vt:lpstr>DécèsGrandMèreMaternelle</vt:lpstr>
      <vt:lpstr>DécèsGrandMèrePaternelle</vt:lpstr>
      <vt:lpstr>DécèsGrandPèreMaternel</vt:lpstr>
      <vt:lpstr>DécèsGrandPèrePaternel</vt:lpstr>
      <vt:lpstr>DécèsMère</vt:lpstr>
      <vt:lpstr>DécèsPère</vt:lpstr>
      <vt:lpstr>Fin</vt:lpstr>
      <vt:lpstr>GrandMèreMaternelle</vt:lpstr>
      <vt:lpstr>GrandMèrePaternelle</vt:lpstr>
      <vt:lpstr>GrandParentsPaternels</vt:lpstr>
      <vt:lpstr>GrandPèreMaternel</vt:lpstr>
      <vt:lpstr>GrandPèrePaternel</vt:lpstr>
      <vt:lpstr>GrandsParentsMaternels</vt:lpstr>
      <vt:lpstr>LieuDécèsArrièreGrandMèreMaternelle1</vt:lpstr>
      <vt:lpstr>LieuDécèsArrièreGrandMèreMaternelle2</vt:lpstr>
      <vt:lpstr>LieuDécèsArrièreGrandMèrePaternelle1</vt:lpstr>
      <vt:lpstr>LieuDécèsArrièreGrandMèrePaternelle2</vt:lpstr>
      <vt:lpstr>LieuDécèsArrièreGrandPèreMaternel1</vt:lpstr>
      <vt:lpstr>LieuDécèsArrièreGrandPèreMaternel2</vt:lpstr>
      <vt:lpstr>LieuDécèsArrièreGrandPèrePaternel1</vt:lpstr>
      <vt:lpstr>LieuDécèsArrièreGrandPèrePaternel2</vt:lpstr>
      <vt:lpstr>LieuDécèsGrandMèreMaternelle</vt:lpstr>
      <vt:lpstr>LieuDécèsGrandMèrePaternelle</vt:lpstr>
      <vt:lpstr>LieuDécèsGrandPèreMaternel</vt:lpstr>
      <vt:lpstr>LieuDécèsGrandPèrePaternel</vt:lpstr>
      <vt:lpstr>LieuDécèsMère</vt:lpstr>
      <vt:lpstr>LieuDécèsPère</vt:lpstr>
      <vt:lpstr>LieuMariageArrièreGrandsParentsMaternels1</vt:lpstr>
      <vt:lpstr>LieuMariageArrièreGrandsParentsMaternels2</vt:lpstr>
      <vt:lpstr>LieuMariageArrièreGrandsParentsPaternels1</vt:lpstr>
      <vt:lpstr>LieuMariageArrièreGrandsParentsPaternels2</vt:lpstr>
      <vt:lpstr>LieuMariageGrandsParentsMaternels</vt:lpstr>
      <vt:lpstr>LieuMariageGrandsParentsPaternels</vt:lpstr>
      <vt:lpstr>LieuMariageParents</vt:lpstr>
      <vt:lpstr>LieuNaissanceArrièreGrandMèreMaternelle1</vt:lpstr>
      <vt:lpstr>LieuNaissanceArrièreGrandMèreMaternelle2</vt:lpstr>
      <vt:lpstr>LieuNaissanceArrièreGrandMèrePaternelle1</vt:lpstr>
      <vt:lpstr>LieuNaissanceArrièreGrandMèrePaternelle2</vt:lpstr>
      <vt:lpstr>LieuNaissanceArrièreGrandPèreMaternel1</vt:lpstr>
      <vt:lpstr>LieuNaissanceArrièreGrandPèreMaternel2</vt:lpstr>
      <vt:lpstr>LieuNaissanceArrièreGrandPèrePaternel1</vt:lpstr>
      <vt:lpstr>LieuNaissanceArrièreGrandPèrePaternel2</vt:lpstr>
      <vt:lpstr>LieuNaissanceGrandMèreMaternelle</vt:lpstr>
      <vt:lpstr>LieuNaissanceGrandMèrePaternelle</vt:lpstr>
      <vt:lpstr>LieuNaissanceGrandPèreMaternel</vt:lpstr>
      <vt:lpstr>LieuNaissanceGrandPèrePaternel</vt:lpstr>
      <vt:lpstr>LieuNaissanceMère</vt:lpstr>
      <vt:lpstr>LieuNaissancePère</vt:lpstr>
      <vt:lpstr>MariageArrièreGrandsParentsMaternels1</vt:lpstr>
      <vt:lpstr>MariageArrièreGrandsParentsMaternels2</vt:lpstr>
      <vt:lpstr>MariageArrièreGrandsParentsPaternels1</vt:lpstr>
      <vt:lpstr>MariageArrièreGrandsParentsPaternels2</vt:lpstr>
      <vt:lpstr>MariageGrandsParentsMaternels</vt:lpstr>
      <vt:lpstr>MariageGrandsParentsPaternels</vt:lpstr>
      <vt:lpstr>MariageParents</vt:lpstr>
      <vt:lpstr>Mère</vt:lpstr>
      <vt:lpstr>MétierArrièreGrandMèreMaternelle1</vt:lpstr>
      <vt:lpstr>MétierArrièreGrandMèreMaternelle2</vt:lpstr>
      <vt:lpstr>MétierArrièreGrandMèrePaternelle1</vt:lpstr>
      <vt:lpstr>MétierArrièreGrandMèrePaternelle2</vt:lpstr>
      <vt:lpstr>MétierArrièreGrandPèreMaternel1</vt:lpstr>
      <vt:lpstr>MétierArrièreGrandPèreMaternel2</vt:lpstr>
      <vt:lpstr>MétierArrièreGrandPèrePaternel1</vt:lpstr>
      <vt:lpstr>MétierArrièreGrandPèrePaternel2</vt:lpstr>
      <vt:lpstr>MétierGrandMèreMaternelle</vt:lpstr>
      <vt:lpstr>MétierGrandMèrePaternelle</vt:lpstr>
      <vt:lpstr>MétierGrandPèreMaternel</vt:lpstr>
      <vt:lpstr>MétierGrandPèrePaternel</vt:lpstr>
      <vt:lpstr>MétierMère</vt:lpstr>
      <vt:lpstr>MétierPère</vt:lpstr>
      <vt:lpstr>NaissanceArrièreGrandMèreMaternelle1</vt:lpstr>
      <vt:lpstr>NaissanceArrièreGrandMèreMaternelle2</vt:lpstr>
      <vt:lpstr>NaissanceArrièreGrandMèrePaternelle1</vt:lpstr>
      <vt:lpstr>NaissanceArrièreGrandMèrePaternelle2</vt:lpstr>
      <vt:lpstr>NaissanceArrièreGrandPèreMaternel1</vt:lpstr>
      <vt:lpstr>NaissanceArrièreGrandPèreMaternel2</vt:lpstr>
      <vt:lpstr>NaissanceArrièreGrandPèrePaternel1</vt:lpstr>
      <vt:lpstr>NaissanceArrièreGrandPèrePaternel2</vt:lpstr>
      <vt:lpstr>NaissanceGrandMèreMaternelle</vt:lpstr>
      <vt:lpstr>NaissanceGrandMèrePaternelle</vt:lpstr>
      <vt:lpstr>NaissanceGrandPèreMaternel</vt:lpstr>
      <vt:lpstr>NaissanceGrandPèrePaternel</vt:lpstr>
      <vt:lpstr>NaissanceMère</vt:lpstr>
      <vt:lpstr>NaissancePère</vt:lpstr>
      <vt:lpstr>NomArbre</vt:lpstr>
      <vt:lpstr>Père</vt:lpstr>
      <vt:lpstr>Saut</vt:lpstr>
      <vt:lpstr>'Arbre généalogique'!Zone_d_impression</vt:lpstr>
      <vt:lpstr>Ascendance!Zone_d_impression</vt:lpstr>
      <vt:lpstr>Parents!Zone_d_impression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c:creator>
  <cp:lastModifiedBy>Jean</cp:lastModifiedBy>
  <cp:lastPrinted>2014-11-17T12:49:53Z</cp:lastPrinted>
  <dcterms:created xsi:type="dcterms:W3CDTF">2014-11-14T11:36:14Z</dcterms:created>
  <dcterms:modified xsi:type="dcterms:W3CDTF">2016-01-21T15:03:12Z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